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ЭтаКнига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730" windowHeight="11550" tabRatio="734" firstSheet="5" activeTab="5"/>
  </bookViews>
  <sheets>
    <sheet name="для контроля" sheetId="14" state="hidden" r:id="rId1"/>
    <sheet name="Лист3" sheetId="22" state="hidden" r:id="rId2"/>
    <sheet name="Даные" sheetId="13" state="hidden" r:id="rId3"/>
    <sheet name="Рішення на сертифікат" sheetId="19" state="hidden" r:id="rId4"/>
    <sheet name="Рішення відбор" sheetId="18" state="hidden" r:id="rId5"/>
    <sheet name="АКТ відбору (ВЛАСНІ)" sheetId="10" r:id="rId6"/>
    <sheet name="Лист1" sheetId="23" r:id="rId7"/>
  </sheets>
  <externalReferences>
    <externalReference r:id="rId8"/>
  </externalReferences>
  <definedNames>
    <definedName name="analiz" localSheetId="3">Таблица12[Вид аналізу]</definedName>
    <definedName name="analiz">Таблица12[Вид аналізу]</definedName>
    <definedName name="god" localSheetId="3">Таблица11[Рік врожаю]</definedName>
    <definedName name="god">Таблица11[Рік врожаю]</definedName>
    <definedName name="kat" localSheetId="3">Таблица7[Категорії]</definedName>
    <definedName name="kat">Таблица7[Категорії]</definedName>
    <definedName name="kat_gen" localSheetId="3">OFFSET(Даные!$E$3,MATCH(#REF!,Таблица6[Категорія],0)-1,1,COUNTIF(Таблица6[Категорія],#REF!),1)</definedName>
    <definedName name="kat_gen">OFFSET(Даные!$E$3,MATCH(#REF!,Таблица6[Категорія],0)-1,1,COUNTIF(Таблица6[Категорія],#REF!),1)</definedName>
    <definedName name="kylt" localSheetId="3">Таблица3[[#All],[Культура]]</definedName>
    <definedName name="kylt">Таблица3[[#All],[Культура]]</definedName>
    <definedName name="lab" localSheetId="3">Таблица5[Номер лабораторії]</definedName>
    <definedName name="lab">Таблица5[Номер лабораторії]</definedName>
    <definedName name="laborant" localSheetId="3">Таблица8[Лаборант]</definedName>
    <definedName name="laborant">Таблица8[Лаборант]</definedName>
    <definedName name="otbor" localSheetId="3">Таблица9[Отборщик]</definedName>
    <definedName name="otbor">Таблица9[Отборщик]</definedName>
    <definedName name="vid" localSheetId="3">Таблица4[Столбец1]</definedName>
    <definedName name="vid">Таблица4[Столбец1]</definedName>
    <definedName name="назва_підприємств">[1]!Таблица1[6]</definedName>
    <definedName name="номер_протоколу">[1]!Таблица1[1]</definedName>
    <definedName name="_xlnm.Print_Area" localSheetId="5">'АКТ відбору (ВЛАСНІ)'!$A$1:$S$57</definedName>
    <definedName name="_xlnm.Print_Area" localSheetId="4">'Рішення відбор'!$A$3:$AW$74</definedName>
    <definedName name="_xlnm.Print_Area" localSheetId="3">'Рішення на сертифікат'!$A$3:$AW$70</definedName>
    <definedName name="Таблица1">#REF!</definedName>
  </definedNames>
  <calcPr calcId="162913" refMode="R1C1"/>
  <pivotCaches>
    <pivotCache cacheId="0" r:id="rId9"/>
    <pivotCache cacheId="1" r:id="rId10"/>
  </pivotCaches>
</workbook>
</file>

<file path=xl/calcChain.xml><?xml version="1.0" encoding="utf-8"?>
<calcChain xmlns="http://schemas.openxmlformats.org/spreadsheetml/2006/main">
  <c r="L53" i="18" l="1"/>
  <c r="C53" i="18"/>
  <c r="AA22" i="18"/>
  <c r="AA20" i="18"/>
  <c r="A17" i="18"/>
  <c r="L11" i="18"/>
  <c r="C11" i="18"/>
  <c r="U5" i="18"/>
  <c r="T51" i="19"/>
  <c r="I51" i="19"/>
  <c r="V24" i="19"/>
  <c r="N24" i="19"/>
  <c r="O23" i="19"/>
  <c r="H23" i="19"/>
  <c r="T21" i="19"/>
  <c r="A19" i="19"/>
  <c r="AN16" i="19"/>
  <c r="AB16" i="19"/>
  <c r="H16" i="19"/>
  <c r="AE14" i="19"/>
  <c r="I14" i="19"/>
  <c r="A12" i="19"/>
  <c r="U5" i="19"/>
  <c r="A54" i="18"/>
  <c r="U26" i="19"/>
  <c r="A52" i="19"/>
  <c r="A8" i="19" l="1"/>
  <c r="A9" i="18"/>
</calcChain>
</file>

<file path=xl/sharedStrings.xml><?xml version="1.0" encoding="utf-8"?>
<sst xmlns="http://schemas.openxmlformats.org/spreadsheetml/2006/main" count="599" uniqueCount="514">
  <si>
    <t>Культура</t>
  </si>
  <si>
    <t>Категорія</t>
  </si>
  <si>
    <t>2</t>
  </si>
  <si>
    <t>3</t>
  </si>
  <si>
    <t>4</t>
  </si>
  <si>
    <t>Общий итог</t>
  </si>
  <si>
    <t>-</t>
  </si>
  <si>
    <t>Рік врожаю</t>
  </si>
  <si>
    <t>СН (F1)</t>
  </si>
  <si>
    <t>сертифікат</t>
  </si>
  <si>
    <t>власні потреби</t>
  </si>
  <si>
    <t>СН</t>
  </si>
  <si>
    <t>Названия строк</t>
  </si>
  <si>
    <t>повний</t>
  </si>
  <si>
    <t>Сорт</t>
  </si>
  <si>
    <t>перша</t>
  </si>
  <si>
    <t>від</t>
  </si>
  <si>
    <t>перше покоління</t>
  </si>
  <si>
    <t>еліта</t>
  </si>
  <si>
    <t>ДН</t>
  </si>
  <si>
    <t>РР1</t>
  </si>
  <si>
    <t>рннс</t>
  </si>
  <si>
    <t>РР2</t>
  </si>
  <si>
    <t>суданська трава</t>
  </si>
  <si>
    <t>супереліта</t>
  </si>
  <si>
    <t>БН</t>
  </si>
  <si>
    <t>друга</t>
  </si>
  <si>
    <t>М.П.</t>
  </si>
  <si>
    <t>Зазначити номер заяви</t>
  </si>
  <si>
    <t>(прізвище, ім'я, по-батькові)</t>
  </si>
  <si>
    <t>(посада)</t>
  </si>
  <si>
    <t>(підпис)</t>
  </si>
  <si>
    <t>Підписи представників, присутніх під час відбирання проб:</t>
  </si>
  <si>
    <t>5. Схема розташування контрольних одиниць партії</t>
  </si>
  <si>
    <t>4. Додаткові відомості</t>
  </si>
  <si>
    <t>3. Відомості про маркування та пломбування партії:</t>
  </si>
  <si>
    <t>пакети</t>
  </si>
  <si>
    <t>вологонепроникна тара</t>
  </si>
  <si>
    <t>мішечки</t>
  </si>
  <si>
    <t>Реєстраційний № проби</t>
  </si>
  <si>
    <t>Кількість представлених проб</t>
  </si>
  <si>
    <t>Вид аналізу</t>
  </si>
  <si>
    <t>Призначення насіння</t>
  </si>
  <si>
    <t>Дата і № останього аналізу</t>
  </si>
  <si>
    <t>Місце зберігання</t>
  </si>
  <si>
    <t>Кількість місць, шт.</t>
  </si>
  <si>
    <t>Походження</t>
  </si>
  <si>
    <t>Ступінь розмноження (генерація)</t>
  </si>
  <si>
    <t>Сортова чистота або типовість, %</t>
  </si>
  <si>
    <t>Сортовий документ, №, дата</t>
  </si>
  <si>
    <t>№№ з/п</t>
  </si>
  <si>
    <t>Відомості про протруєння, вказати ядохімікати</t>
  </si>
  <si>
    <t>№ партії, контрольної одиниці</t>
  </si>
  <si>
    <t>1. Відомості про насіння</t>
  </si>
  <si>
    <t>А К Т №</t>
  </si>
  <si>
    <t>Столбец1</t>
  </si>
  <si>
    <t>Номер лабораторії</t>
  </si>
  <si>
    <t>РВ1</t>
  </si>
  <si>
    <t>РВ2</t>
  </si>
  <si>
    <t>РР3</t>
  </si>
  <si>
    <t>третя</t>
  </si>
  <si>
    <t>Генерация</t>
  </si>
  <si>
    <t>Категорії</t>
  </si>
  <si>
    <t>Отборщик</t>
  </si>
  <si>
    <t>Шевкопляс Л.М.</t>
  </si>
  <si>
    <t>Жито посівне (озиме) - батьківський компонент</t>
  </si>
  <si>
    <t>Жито посівне (озиме)</t>
  </si>
  <si>
    <t>Кукурудза звичайна - батьківський компонент</t>
  </si>
  <si>
    <t>Кукурудза звичайна</t>
  </si>
  <si>
    <t>Овес голозерний</t>
  </si>
  <si>
    <t>Овес посівний (ярий)</t>
  </si>
  <si>
    <t>Пшениця м'яка (дворучка)</t>
  </si>
  <si>
    <t>Пшениця м'яка (озима)</t>
  </si>
  <si>
    <t>Пшениця м'яка (яра)</t>
  </si>
  <si>
    <t>Пшениця полба звичайна</t>
  </si>
  <si>
    <t>Пшениця спельта</t>
  </si>
  <si>
    <t>Пшениця тверда (озима)</t>
  </si>
  <si>
    <t>Пшениця тверда (яра)</t>
  </si>
  <si>
    <t>Тритикале (озиме)</t>
  </si>
  <si>
    <t>Тритикале (яре)</t>
  </si>
  <si>
    <t>Ячмінь звичайний (озимий) - батьківський компонент</t>
  </si>
  <si>
    <t>Ячмінь звичайний (озимий)</t>
  </si>
  <si>
    <t>ячмінь звичайний (ярий)</t>
  </si>
  <si>
    <t>Горох посівний</t>
  </si>
  <si>
    <t>Горох посівний (озимий)</t>
  </si>
  <si>
    <t>Квасоля звичайна (зернова)</t>
  </si>
  <si>
    <t>Нут звивистий</t>
  </si>
  <si>
    <t>Нут звичайний</t>
  </si>
  <si>
    <t>Сочевиця харчова</t>
  </si>
  <si>
    <t xml:space="preserve">Чина посівна </t>
  </si>
  <si>
    <t xml:space="preserve">Гречка їстівна </t>
  </si>
  <si>
    <t xml:space="preserve">Просо посівне </t>
  </si>
  <si>
    <t xml:space="preserve">Рис посівний </t>
  </si>
  <si>
    <t>Сорго звичайне (двокольорове) - батьків. Компонент</t>
  </si>
  <si>
    <t>Сорго звичайне (двокольорове)</t>
  </si>
  <si>
    <t xml:space="preserve">Сориз </t>
  </si>
  <si>
    <t xml:space="preserve">Арахіс підземний </t>
  </si>
  <si>
    <t xml:space="preserve">Бавовник звичайний </t>
  </si>
  <si>
    <t xml:space="preserve">Гірчиця біла </t>
  </si>
  <si>
    <t>Гірчиця сарептська (озима)</t>
  </si>
  <si>
    <t>Гірчиця сарептська (яра)</t>
  </si>
  <si>
    <t>Гірчиця чорна  Koch)</t>
  </si>
  <si>
    <t xml:space="preserve">Коноплі посівні </t>
  </si>
  <si>
    <t xml:space="preserve">Кунжут індійський </t>
  </si>
  <si>
    <t xml:space="preserve">Льон звичайний, довгунець </t>
  </si>
  <si>
    <t xml:space="preserve">Льон низький, кудряш </t>
  </si>
  <si>
    <t xml:space="preserve">Мак снотворний </t>
  </si>
  <si>
    <t>Рижій посівний (ярий)</t>
  </si>
  <si>
    <t>Рицина звичайна</t>
  </si>
  <si>
    <t>Ріпак (озимий) - батьківський компонент</t>
  </si>
  <si>
    <t>Ріпак (озимий)</t>
  </si>
  <si>
    <t>Ріпак (ярий) - батьківський компонент</t>
  </si>
  <si>
    <t>Ріпак (ярий)</t>
  </si>
  <si>
    <t>Смикавець їстівний (чуфа)</t>
  </si>
  <si>
    <t>Соняшник однорічний - батьківський компонент</t>
  </si>
  <si>
    <t>Соняшник однорічний</t>
  </si>
  <si>
    <t>Соя культурна</t>
  </si>
  <si>
    <t>Суріпиця звичайна (озима)</t>
  </si>
  <si>
    <t>Суріпиця звичайна (яра)</t>
  </si>
  <si>
    <t xml:space="preserve">Буряк кормовий </t>
  </si>
  <si>
    <t xml:space="preserve">Буряк цукровий - батьківський компонент </t>
  </si>
  <si>
    <t xml:space="preserve">Буряк цукровий </t>
  </si>
  <si>
    <t xml:space="preserve">Картопля </t>
  </si>
  <si>
    <t xml:space="preserve">Боби кормові </t>
  </si>
  <si>
    <t xml:space="preserve">Буркун білий </t>
  </si>
  <si>
    <t>Горох польовий (пелюшка)</t>
  </si>
  <si>
    <t>Горошок паннонський</t>
  </si>
  <si>
    <t>Горошок посівний (озимий)</t>
  </si>
  <si>
    <t>Горошок посівний (ярий)</t>
  </si>
  <si>
    <t xml:space="preserve">Гребінник звичайний </t>
  </si>
  <si>
    <t xml:space="preserve">Грястиця збірна </t>
  </si>
  <si>
    <t>Елевсина (дагуса)</t>
  </si>
  <si>
    <t xml:space="preserve">Еспарцет виколистий </t>
  </si>
  <si>
    <t xml:space="preserve">Еспарцет закавказький </t>
  </si>
  <si>
    <t xml:space="preserve">Живокіст шорсткий </t>
  </si>
  <si>
    <t xml:space="preserve">Житняк </t>
  </si>
  <si>
    <t>Житняк гребінчастий</t>
  </si>
  <si>
    <t xml:space="preserve">Козлятник лікарський </t>
  </si>
  <si>
    <t xml:space="preserve">Козлятник східний </t>
  </si>
  <si>
    <t>Конюшина біла (повзуча)</t>
  </si>
  <si>
    <t>Конюшина відкритозіва</t>
  </si>
  <si>
    <t>Конюшина гібридна</t>
  </si>
  <si>
    <t>Конюшина лучна (червона)</t>
  </si>
  <si>
    <t xml:space="preserve">Конюшина олександрійська </t>
  </si>
  <si>
    <t>Костриця Беккера</t>
  </si>
  <si>
    <t xml:space="preserve">Костриця лучна </t>
  </si>
  <si>
    <t xml:space="preserve">Костриця овеча </t>
  </si>
  <si>
    <t xml:space="preserve">Костриця очеретяна </t>
  </si>
  <si>
    <t xml:space="preserve">Костриця різнолиста </t>
  </si>
  <si>
    <t xml:space="preserve">Костриця тонколиста </t>
  </si>
  <si>
    <t xml:space="preserve">Костриця червона </t>
  </si>
  <si>
    <t xml:space="preserve">Костриця червона мінлива </t>
  </si>
  <si>
    <t>Костриця шорстколиста</t>
  </si>
  <si>
    <t xml:space="preserve">Люпин білий </t>
  </si>
  <si>
    <t xml:space="preserve">Люпин вузьколистий </t>
  </si>
  <si>
    <t xml:space="preserve">Люпин жовтий </t>
  </si>
  <si>
    <t xml:space="preserve">Люцерна мінлива </t>
  </si>
  <si>
    <t xml:space="preserve">Люцерна посівна </t>
  </si>
  <si>
    <t xml:space="preserve">Люцерна серповидна </t>
  </si>
  <si>
    <t xml:space="preserve">Лядвенець рогатий </t>
  </si>
  <si>
    <t xml:space="preserve">Мальва гібридна </t>
  </si>
  <si>
    <t xml:space="preserve">Мальва кучерява </t>
  </si>
  <si>
    <t xml:space="preserve">Мальва Мелюка </t>
  </si>
  <si>
    <t xml:space="preserve">Мальва пульхела </t>
  </si>
  <si>
    <t xml:space="preserve">Міскантус гігантський </t>
  </si>
  <si>
    <t xml:space="preserve">Міскантус китайський </t>
  </si>
  <si>
    <t>Міскантус цукроквітковий</t>
  </si>
  <si>
    <t xml:space="preserve">Мітлиця велетенська </t>
  </si>
  <si>
    <t xml:space="preserve">Мітлиця повзуча </t>
  </si>
  <si>
    <t xml:space="preserve">Мітлиця тонка </t>
  </si>
  <si>
    <t>Могар-чумизовий гібрид</t>
  </si>
  <si>
    <t xml:space="preserve">Овес щетинистий </t>
  </si>
  <si>
    <t>Очеретянка звичайна</t>
  </si>
  <si>
    <t xml:space="preserve">Пажитниця багатоквіткова </t>
  </si>
  <si>
    <t xml:space="preserve">Пажитниця багаторічна </t>
  </si>
  <si>
    <t xml:space="preserve">Пажитниця вестервольдська </t>
  </si>
  <si>
    <t xml:space="preserve">Пайза </t>
  </si>
  <si>
    <t>Пирій середній</t>
  </si>
  <si>
    <t xml:space="preserve">Просо прутоподібне </t>
  </si>
  <si>
    <t>Райграс високий</t>
  </si>
  <si>
    <t>Регнерія шорсткостеблова</t>
  </si>
  <si>
    <t xml:space="preserve">Свербига східна </t>
  </si>
  <si>
    <t xml:space="preserve">Сильфій пронизанолистий </t>
  </si>
  <si>
    <t xml:space="preserve">Сильфій суцільнолистий </t>
  </si>
  <si>
    <t xml:space="preserve">Сіда багаторічна </t>
  </si>
  <si>
    <t xml:space="preserve">Сорго багаторічне </t>
  </si>
  <si>
    <t xml:space="preserve">Сорго віникове </t>
  </si>
  <si>
    <t>Сорго суданське</t>
  </si>
  <si>
    <t>Сорго цукрове - батьківський компонент</t>
  </si>
  <si>
    <t>Сорго цукрове</t>
  </si>
  <si>
    <t>Сорго-суданковий гібрид</t>
  </si>
  <si>
    <t>Стоколос безостий</t>
  </si>
  <si>
    <t>Стоколос прибережний</t>
  </si>
  <si>
    <t xml:space="preserve">Тимофіївка лучна </t>
  </si>
  <si>
    <t xml:space="preserve">Тифон </t>
  </si>
  <si>
    <t xml:space="preserve">Тонконіг звичайний </t>
  </si>
  <si>
    <t xml:space="preserve">Тонконіг лісовий </t>
  </si>
  <si>
    <t xml:space="preserve">Тонконіг лучний </t>
  </si>
  <si>
    <t xml:space="preserve">Топінамбур </t>
  </si>
  <si>
    <t xml:space="preserve">Топінсоняшник </t>
  </si>
  <si>
    <t>Турнепс</t>
  </si>
  <si>
    <t xml:space="preserve">Фацелія пижмолиста </t>
  </si>
  <si>
    <t xml:space="preserve">Хатьма тюрингська  </t>
  </si>
  <si>
    <t xml:space="preserve">Чина лісова  </t>
  </si>
  <si>
    <t xml:space="preserve">Щавель тяншанський </t>
  </si>
  <si>
    <t xml:space="preserve">Щавнат </t>
  </si>
  <si>
    <t xml:space="preserve">Щириця </t>
  </si>
  <si>
    <t xml:space="preserve">Баклажан </t>
  </si>
  <si>
    <t>Бамія</t>
  </si>
  <si>
    <t xml:space="preserve">Боби кінські </t>
  </si>
  <si>
    <t xml:space="preserve">Буряк столовий </t>
  </si>
  <si>
    <t>Вігна спаржева</t>
  </si>
  <si>
    <t xml:space="preserve">Гарбуз великоплідний </t>
  </si>
  <si>
    <t xml:space="preserve">Гарбуз великоплідний х гарбуз мускатний </t>
  </si>
  <si>
    <t xml:space="preserve">Гарбуз звичайний </t>
  </si>
  <si>
    <t xml:space="preserve">Гарбуз мускатний </t>
  </si>
  <si>
    <t>Гірчиця салатна</t>
  </si>
  <si>
    <t>Глива легенева</t>
  </si>
  <si>
    <t>Горох посівний (овочевий)</t>
  </si>
  <si>
    <t>Дайкон</t>
  </si>
  <si>
    <t>Дворядник тонколистий</t>
  </si>
  <si>
    <t xml:space="preserve">Диня звичайна </t>
  </si>
  <si>
    <t xml:space="preserve">Індау посівний </t>
  </si>
  <si>
    <t xml:space="preserve">Кабачок </t>
  </si>
  <si>
    <t>Кавун звичайний</t>
  </si>
  <si>
    <t xml:space="preserve">Капуста білоголова </t>
  </si>
  <si>
    <t>Капуста броколі</t>
  </si>
  <si>
    <t xml:space="preserve">Капуста брюссельська </t>
  </si>
  <si>
    <t xml:space="preserve">Капуста кольрабі </t>
  </si>
  <si>
    <t>Капуста пекінська</t>
  </si>
  <si>
    <t xml:space="preserve">Капуста савойська </t>
  </si>
  <si>
    <t>Капуста цвітна</t>
  </si>
  <si>
    <t xml:space="preserve">Капуста червоноголова </t>
  </si>
  <si>
    <t xml:space="preserve">Квасоля звичайна  </t>
  </si>
  <si>
    <t xml:space="preserve">Крес-салат </t>
  </si>
  <si>
    <t xml:space="preserve">Кукурудза розлусна </t>
  </si>
  <si>
    <t xml:space="preserve">Кукурудза цукрова </t>
  </si>
  <si>
    <t>Мангольд (буряк листковий)</t>
  </si>
  <si>
    <t>Мласкавець колосковий</t>
  </si>
  <si>
    <t xml:space="preserve">Монарда двійчаста </t>
  </si>
  <si>
    <t xml:space="preserve">Морква </t>
  </si>
  <si>
    <t xml:space="preserve">Огірок посівний </t>
  </si>
  <si>
    <t xml:space="preserve">Огірочник лікарський </t>
  </si>
  <si>
    <t xml:space="preserve">Пастернак посівний </t>
  </si>
  <si>
    <t>Патисон</t>
  </si>
  <si>
    <t>Перець однорічний (гіркий)</t>
  </si>
  <si>
    <t>Перець однорічний (солодкий)</t>
  </si>
  <si>
    <t>Петрушка городня</t>
  </si>
  <si>
    <t>Помідор (підщепа)</t>
  </si>
  <si>
    <t xml:space="preserve">Помідор їстівний </t>
  </si>
  <si>
    <t xml:space="preserve">Портулак городній </t>
  </si>
  <si>
    <t xml:space="preserve">Редька олійна </t>
  </si>
  <si>
    <t xml:space="preserve">Редька посівна </t>
  </si>
  <si>
    <t>Редька посівна (редиска)</t>
  </si>
  <si>
    <t xml:space="preserve">Ріпа </t>
  </si>
  <si>
    <t xml:space="preserve">Салат посівний головчастий </t>
  </si>
  <si>
    <t xml:space="preserve">Салат посівний листковий </t>
  </si>
  <si>
    <t xml:space="preserve">Салат посівний ромен </t>
  </si>
  <si>
    <t xml:space="preserve">Салат посівний стебловий </t>
  </si>
  <si>
    <t>Селера коренеплідна</t>
  </si>
  <si>
    <t xml:space="preserve">Селера листкова </t>
  </si>
  <si>
    <t>Тиква звичайна (горлянка)</t>
  </si>
  <si>
    <t xml:space="preserve">Фізаліс клейкоплодий </t>
  </si>
  <si>
    <t xml:space="preserve">Цибуля батун </t>
  </si>
  <si>
    <t xml:space="preserve">Цибуля городня </t>
  </si>
  <si>
    <t xml:space="preserve">Цибуля порей </t>
  </si>
  <si>
    <t xml:space="preserve">Цибуля слизун </t>
  </si>
  <si>
    <t xml:space="preserve">Цибуля шалот </t>
  </si>
  <si>
    <t>Цибуля шніт (скорода, трибулька)</t>
  </si>
  <si>
    <t>Цикорій головчастий (вітлуф)</t>
  </si>
  <si>
    <t>Цикорій кореневий (промисловий)</t>
  </si>
  <si>
    <t>Цикорій салатний (ендивій)</t>
  </si>
  <si>
    <t xml:space="preserve">Часник </t>
  </si>
  <si>
    <t xml:space="preserve">Чорнушка посівна </t>
  </si>
  <si>
    <t xml:space="preserve">Шпинат городній </t>
  </si>
  <si>
    <t xml:space="preserve">Щавель кислий </t>
  </si>
  <si>
    <t xml:space="preserve">Васильки справжні </t>
  </si>
  <si>
    <t xml:space="preserve">Гісоп лікарський </t>
  </si>
  <si>
    <t xml:space="preserve">Змієголовник молдавський </t>
  </si>
  <si>
    <t xml:space="preserve">Коріандр посівний </t>
  </si>
  <si>
    <t xml:space="preserve">Котяча м'ята лимонна </t>
  </si>
  <si>
    <t xml:space="preserve">Кріп пахучий </t>
  </si>
  <si>
    <t xml:space="preserve">Лофант ганусовий </t>
  </si>
  <si>
    <t xml:space="preserve">Майоран садовий </t>
  </si>
  <si>
    <t xml:space="preserve">Материнка звичайна </t>
  </si>
  <si>
    <t xml:space="preserve">Меліса лікарська </t>
  </si>
  <si>
    <t xml:space="preserve">Молочай чиновий </t>
  </si>
  <si>
    <t xml:space="preserve">М'ята </t>
  </si>
  <si>
    <t xml:space="preserve">М'ята довголиста </t>
  </si>
  <si>
    <t xml:space="preserve">М'ята перцева </t>
  </si>
  <si>
    <t xml:space="preserve">Полин естрагон </t>
  </si>
  <si>
    <t xml:space="preserve">Сафлор красильний </t>
  </si>
  <si>
    <t xml:space="preserve">Тютюн справжній </t>
  </si>
  <si>
    <t xml:space="preserve">Хміль звичайний </t>
  </si>
  <si>
    <t xml:space="preserve">Чабер садовий </t>
  </si>
  <si>
    <t xml:space="preserve">Шавлія мускатна </t>
  </si>
  <si>
    <t>ПЛОДОВІ ТА ЯГІДНІ</t>
  </si>
  <si>
    <t xml:space="preserve">Абрикос звичайний </t>
  </si>
  <si>
    <t xml:space="preserve">Агрус звичайний </t>
  </si>
  <si>
    <t>Айва (підщепа)</t>
  </si>
  <si>
    <t xml:space="preserve">Айва довгаста </t>
  </si>
  <si>
    <t xml:space="preserve">Айва довгаста х яблуня домашня </t>
  </si>
  <si>
    <t xml:space="preserve">Актинідія </t>
  </si>
  <si>
    <t xml:space="preserve">Актинідія китайська </t>
  </si>
  <si>
    <t xml:space="preserve">Актинідія пурпурова х актинідія гостра </t>
  </si>
  <si>
    <t>Алича (слива розлога)</t>
  </si>
  <si>
    <t xml:space="preserve">Вишнево-черешневий гібрид </t>
  </si>
  <si>
    <t xml:space="preserve">Вишня звичайна </t>
  </si>
  <si>
    <t>Вишня ланезіана х вишня степова</t>
  </si>
  <si>
    <t xml:space="preserve">Горіх грецький </t>
  </si>
  <si>
    <t xml:space="preserve">Груша звичайна </t>
  </si>
  <si>
    <t>Дерен справжній (кизил)</t>
  </si>
  <si>
    <t>Жимолость голуба</t>
  </si>
  <si>
    <t>Калина звичайна</t>
  </si>
  <si>
    <t>Лимонник китайський</t>
  </si>
  <si>
    <t>Ліщина велика (фундук)</t>
  </si>
  <si>
    <t xml:space="preserve">Лохина високоросла </t>
  </si>
  <si>
    <t xml:space="preserve">Малина </t>
  </si>
  <si>
    <t xml:space="preserve">Обліпиха крушиновидна </t>
  </si>
  <si>
    <t xml:space="preserve">Ожина </t>
  </si>
  <si>
    <t xml:space="preserve">Ожина звичайна </t>
  </si>
  <si>
    <t xml:space="preserve">Персик звичайний </t>
  </si>
  <si>
    <t>Порічки червоні</t>
  </si>
  <si>
    <t xml:space="preserve">Слива домашня </t>
  </si>
  <si>
    <t xml:space="preserve">Смородина чорна </t>
  </si>
  <si>
    <t xml:space="preserve">Суниця садова </t>
  </si>
  <si>
    <t>Хеномелес японська</t>
  </si>
  <si>
    <t xml:space="preserve">Черешня </t>
  </si>
  <si>
    <t xml:space="preserve">Чорниця </t>
  </si>
  <si>
    <t xml:space="preserve">Чорниця канадська </t>
  </si>
  <si>
    <t>Яблуня (підщепа)</t>
  </si>
  <si>
    <t>Яблуня домашня</t>
  </si>
  <si>
    <t>ВИНОГРАД</t>
  </si>
  <si>
    <t xml:space="preserve">Виноград справжній </t>
  </si>
  <si>
    <t>ДЕКОРАТИВНІ ТА ЛІКАРСЬКІ</t>
  </si>
  <si>
    <t xml:space="preserve">Азалія Сімса </t>
  </si>
  <si>
    <t xml:space="preserve">Алтея лікарська </t>
  </si>
  <si>
    <t xml:space="preserve">Астильба </t>
  </si>
  <si>
    <t xml:space="preserve">Астрагал шерстистоквітковий </t>
  </si>
  <si>
    <t xml:space="preserve">Беладона звичайна </t>
  </si>
  <si>
    <t xml:space="preserve">Бузок звичайний </t>
  </si>
  <si>
    <t xml:space="preserve">Валеріана лікарська </t>
  </si>
  <si>
    <t xml:space="preserve">Гладіолус </t>
  </si>
  <si>
    <t xml:space="preserve">Головатень круглоголовий </t>
  </si>
  <si>
    <t>Десмодіум канадський</t>
  </si>
  <si>
    <t>Ехінацея пурпурова</t>
  </si>
  <si>
    <t xml:space="preserve">Жовтушник лакфіолевидний </t>
  </si>
  <si>
    <t xml:space="preserve">Жовтушник розлогий </t>
  </si>
  <si>
    <t xml:space="preserve">Жоржина </t>
  </si>
  <si>
    <t>Калістефус китайський</t>
  </si>
  <si>
    <t xml:space="preserve">Котяча м’ята сибірська </t>
  </si>
  <si>
    <t xml:space="preserve">Лілійник </t>
  </si>
  <si>
    <t xml:space="preserve">Лілія </t>
  </si>
  <si>
    <t xml:space="preserve">Ломиніс </t>
  </si>
  <si>
    <t xml:space="preserve">Любисток лікарський </t>
  </si>
  <si>
    <t xml:space="preserve">Мандевіла </t>
  </si>
  <si>
    <t xml:space="preserve">Мачок жовтий </t>
  </si>
  <si>
    <t xml:space="preserve">Наперстянка пурпурова </t>
  </si>
  <si>
    <t xml:space="preserve">Наперстянка шерстиста </t>
  </si>
  <si>
    <t xml:space="preserve">Оман високий </t>
  </si>
  <si>
    <t xml:space="preserve">Первоцвіт весняний </t>
  </si>
  <si>
    <t xml:space="preserve">Півонія </t>
  </si>
  <si>
    <t xml:space="preserve">Подорожник блошиний </t>
  </si>
  <si>
    <t xml:space="preserve">Подорожник великий </t>
  </si>
  <si>
    <t xml:space="preserve">Родіола рожева </t>
  </si>
  <si>
    <t>Розторопша плямиста</t>
  </si>
  <si>
    <t xml:space="preserve">Собача кропива п’ятилопатева </t>
  </si>
  <si>
    <t xml:space="preserve">Троянда </t>
  </si>
  <si>
    <t xml:space="preserve">Флокс волотистий </t>
  </si>
  <si>
    <t xml:space="preserve">Хамоміла обідрана </t>
  </si>
  <si>
    <t xml:space="preserve">Хризантема </t>
  </si>
  <si>
    <t xml:space="preserve">Хризантема садова </t>
  </si>
  <si>
    <t xml:space="preserve">Целозія гребінчаста </t>
  </si>
  <si>
    <t>Цмин пісковий</t>
  </si>
  <si>
    <t xml:space="preserve">Череда трироздільна </t>
  </si>
  <si>
    <t xml:space="preserve">Шавлія лікарська </t>
  </si>
  <si>
    <t xml:space="preserve">Шоломниця байкальська </t>
  </si>
  <si>
    <t xml:space="preserve">Щириця Мантегацца </t>
  </si>
  <si>
    <t xml:space="preserve">Щириця хвостата </t>
  </si>
  <si>
    <t>ІНШІ</t>
  </si>
  <si>
    <t xml:space="preserve">Верба біла </t>
  </si>
  <si>
    <t xml:space="preserve">Верба прутовидна </t>
  </si>
  <si>
    <t xml:space="preserve">Верба тритичинкова </t>
  </si>
  <si>
    <t>Глива звичайна</t>
  </si>
  <si>
    <t>Печериця двоспорова</t>
  </si>
  <si>
    <t>СГ: ЗЛАКИ</t>
  </si>
  <si>
    <t>СГ: БОБОВІ</t>
  </si>
  <si>
    <t>СГ: КРУП'ЯНІ</t>
  </si>
  <si>
    <t>СГ: ОЛІЙНІ ТА ПРЯДИВНІ</t>
  </si>
  <si>
    <t>СГ: БУРЯК</t>
  </si>
  <si>
    <t>СГ: КАРТОПЛЯ</t>
  </si>
  <si>
    <t>СГ: КОРМОВІ</t>
  </si>
  <si>
    <t>СГ: ОВОЧЕВІ</t>
  </si>
  <si>
    <t>СГ: ІНШІ</t>
  </si>
  <si>
    <t>Сумма по полю 15</t>
  </si>
  <si>
    <t>розсадник розмноження</t>
  </si>
  <si>
    <t>Мною, представником підприємства</t>
  </si>
  <si>
    <t>відібрано середні проб від насіння, яке належить</t>
  </si>
  <si>
    <t>(назва підприємства, району, області)</t>
  </si>
  <si>
    <t>Відбирання проведено:</t>
  </si>
  <si>
    <t>Лаборант</t>
  </si>
  <si>
    <t>Желтова А.Г.</t>
  </si>
  <si>
    <t>щодо можливості виконання робіт із сертифікації</t>
  </si>
  <si>
    <t>(назва заявника)</t>
  </si>
  <si>
    <t>ОРГАН СЕРТИФІКАЦІЇ 
ДП «Державний центр сертифікації і експертизи сільськогосподарської продукції»</t>
  </si>
  <si>
    <r>
      <t xml:space="preserve">РІШЕННЯ </t>
    </r>
    <r>
      <rPr>
        <b/>
        <sz val="12"/>
        <rFont val="Times New Roman"/>
        <family val="1"/>
        <charset val="204"/>
      </rPr>
      <t>№</t>
    </r>
  </si>
  <si>
    <t>№</t>
  </si>
  <si>
    <t>наступне рішення:</t>
  </si>
  <si>
    <t>;</t>
  </si>
  <si>
    <t>матеріалу за методикою ДСТУ 4138-2002, що зберігається за адресою:</t>
  </si>
  <si>
    <t>(посада, П.І.Б.)</t>
  </si>
  <si>
    <t>(назва ВЛ)</t>
  </si>
  <si>
    <t>(прізвище)</t>
  </si>
  <si>
    <t>Т.О.Хомуліна</t>
  </si>
  <si>
    <t>Попова Едуарда Костянтиновича</t>
  </si>
  <si>
    <t>Агроном-інспектор відділу контролю</t>
  </si>
  <si>
    <t>(агроном-інспектора) та Випробувальну лабораторію.</t>
  </si>
  <si>
    <r>
      <rPr>
        <sz val="12"/>
        <rFont val="Times New Roman"/>
        <family val="1"/>
        <charset val="204"/>
      </rPr>
      <t xml:space="preserve">якостей   садивного   матеріалу  </t>
    </r>
    <r>
      <rPr>
        <sz val="12"/>
        <color rgb="FF000000"/>
        <rFont val="Times New Roman"/>
        <family val="1"/>
        <charset val="204"/>
      </rPr>
      <t xml:space="preserve"> ОС   ДП </t>
    </r>
    <r>
      <rPr>
        <sz val="12"/>
        <rFont val="Times New Roman"/>
        <family val="1"/>
        <charset val="204"/>
      </rPr>
      <t>«Державний   центр  сертифікації  і  експертизи</t>
    </r>
  </si>
  <si>
    <t>на  визначення  посівних  якостей  насіння  та/або товарних</t>
  </si>
  <si>
    <t>сільськогосподарської  продукції»  у  особі  Хомуліної  Тетяни  Олександрівни  прийнято</t>
  </si>
  <si>
    <t>1) здійснити  огляд  партії  та  відбирання  проб  від партії  насіння  або  садивного</t>
  </si>
  <si>
    <r>
      <t xml:space="preserve">2) призначити  </t>
    </r>
    <r>
      <rPr>
        <sz val="12"/>
        <rFont val="Times New Roman"/>
        <family val="1"/>
        <charset val="204"/>
      </rPr>
      <t>аудитором  із  сертифікації  (агрономом – інспектором),  який  буде</t>
    </r>
  </si>
  <si>
    <t>проводити  огляд  партії  та  відбирання  проб,  а  також  інші  умови,  що  пов’язані  з</t>
  </si>
  <si>
    <t>4) надати  заявнику  повідомлення  про  призначеного  аудитора  із  сертифікації</t>
  </si>
  <si>
    <t>ПОВІДОМЛЕННЯ</t>
  </si>
  <si>
    <t>поданої:</t>
  </si>
  <si>
    <t>(посада П.І.Б.)</t>
  </si>
  <si>
    <t>3) передати  проби  для  випробувань до</t>
  </si>
  <si>
    <t>в Одеській випробувальній лабораторії</t>
  </si>
  <si>
    <t>проведенням сертифікації агронома-інспектора</t>
  </si>
  <si>
    <t>випробування   проб  проводитимуться:</t>
  </si>
  <si>
    <t>Міністрів  України  від  21  лютого  2017 р.  № 97, повідомляємо, що відповідно  до  заяви</t>
  </si>
  <si>
    <r>
      <t>на визначення  посівних якостей  насіння  та/або  товарних  якостей  садивного матеріалу</t>
    </r>
    <r>
      <rPr>
        <sz val="12"/>
        <rFont val="Times New Roman"/>
        <family val="1"/>
        <charset val="204"/>
      </rPr>
      <t/>
    </r>
  </si>
  <si>
    <t>з    проведенням    сертифікації,    призначено:    агронома-інспектора   відділу   контролю</t>
  </si>
  <si>
    <t>аудитором   із   сертифікації   (агрономом – інспектором),    який   буде   проводити  огляд</t>
  </si>
  <si>
    <t>Відповідно  до  пункту  11  Порядку  проведення  сертифікації,  видачі та скасування</t>
  </si>
  <si>
    <t>сертифікатів  на  насіння та/або садивний  матеріал,  затвердженого постановою Кабінету</t>
  </si>
  <si>
    <t>партії та відбирання  проб, а  також  забезпечувати виконання  інших  умов, що  пов’язані</t>
  </si>
  <si>
    <r>
      <t xml:space="preserve">Маса партії, 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кг</t>
    </r>
  </si>
  <si>
    <t>про можливість видачі сертифікату що засвідчує посівні якості 
насіння/товарні якості садивного матеріалу</t>
  </si>
  <si>
    <t>За результатами проведених робіт із сертифікації партії насіння та/або садивного</t>
  </si>
  <si>
    <t>матеріалу, що зберігається за адресою:</t>
  </si>
  <si>
    <t>номер партії</t>
  </si>
  <si>
    <t>культура</t>
  </si>
  <si>
    <t>категорія:</t>
  </si>
  <si>
    <t>генерація:</t>
  </si>
  <si>
    <t>сорт (гібрід)</t>
  </si>
  <si>
    <t>огляд партії та відбирання проб, а також інші умови, що пов’язані з проведенням сертифікації проведено аудитором із сертифікації (агрономом – інспектором),</t>
  </si>
  <si>
    <t>випробування проби здійснено:</t>
  </si>
  <si>
    <t>Проведено аналізування наступних документів:</t>
  </si>
  <si>
    <t xml:space="preserve">- заявка: </t>
  </si>
  <si>
    <t>- рішення по заявці:</t>
  </si>
  <si>
    <t xml:space="preserve">- протокол випробувань </t>
  </si>
  <si>
    <t>За результатами розгляду заяви:</t>
  </si>
  <si>
    <t>договір №</t>
  </si>
  <si>
    <r>
      <rPr>
        <sz val="12"/>
        <color theme="0"/>
        <rFont val="Times New Roman"/>
        <family val="1"/>
        <charset val="204"/>
      </rPr>
      <t>.</t>
    </r>
    <r>
      <rPr>
        <sz val="12"/>
        <rFont val="Times New Roman"/>
        <family val="1"/>
        <charset val="204"/>
      </rPr>
      <t>- дані про оплату робіт:</t>
    </r>
  </si>
  <si>
    <t>Висновок:</t>
  </si>
  <si>
    <t xml:space="preserve">        Результати випробувань свідчать про те, що партія насіння або садивного матеріалу відповідає всім вимогам, які встановлені:</t>
  </si>
  <si>
    <t>(назва та позначення нормативних документів)</t>
  </si>
  <si>
    <t>Провести оформлення, реєстрацію і видачу сертифікату, що засвідчує посівні якості насіння/товарні якості садивного матеріалу.</t>
  </si>
  <si>
    <t>до заяви</t>
  </si>
  <si>
    <t>садивного матеріалу.</t>
  </si>
  <si>
    <r>
      <t xml:space="preserve">ОС ДП </t>
    </r>
    <r>
      <rPr>
        <sz val="12"/>
        <rFont val="Times New Roman"/>
        <family val="1"/>
        <charset val="204"/>
      </rPr>
      <t>«Державний центр сертифікації і експертизи сільськогосподарської продукції» у особі Хомуліної Тетяни Олександрівни прийнято наступне рішення:</t>
    </r>
  </si>
  <si>
    <r>
      <t>на   визначення   посівних   якостей   насіння   та/або   товарних   якостей   садивного   матеріалу</t>
    </r>
    <r>
      <rPr>
        <sz val="12"/>
        <rFont val="Times New Roman"/>
        <family val="1"/>
        <charset val="204"/>
      </rPr>
      <t/>
    </r>
  </si>
  <si>
    <t>Результати випробувань свідчать  про те, що  партія насіння або садивного  матеріалу</t>
  </si>
  <si>
    <t>відповідає  всім  встановленим   вимогам  та  прийнято   рішення  щодо  оформлення,</t>
  </si>
  <si>
    <t>реєстрації  і  видачі  сертифікату,  що  засвідчує  посівні  якості  насіння/товарні  якості</t>
  </si>
  <si>
    <t>сертифікатів   на   насіння   та/або   садивний   матеріал,   затвердженого  постановою</t>
  </si>
  <si>
    <t>Кабінету  Міністрів України від 21 лютого 2017 р. № 97, повідомляємо, що відповідно</t>
  </si>
  <si>
    <t>Відповідно до пункту 26 Порядку проведення сертифікації, видачі  та скасування</t>
  </si>
  <si>
    <t>р.з.с.</t>
  </si>
  <si>
    <t>19 квітня 2019 р.</t>
  </si>
  <si>
    <t>08 квітня 2019 р.</t>
  </si>
  <si>
    <t>ДСТУ 6068:2008</t>
  </si>
  <si>
    <t>Спецификация</t>
  </si>
  <si>
    <t>Вид анализа</t>
  </si>
  <si>
    <t>Предприятие</t>
  </si>
  <si>
    <t>Каховка</t>
  </si>
  <si>
    <t>Херсон</t>
  </si>
  <si>
    <t>Випробувальна лабораторія Миколаївської обласної філії</t>
  </si>
  <si>
    <t>Лабораторія ISTA</t>
  </si>
  <si>
    <t>Миколаїв</t>
  </si>
  <si>
    <t>Вознесенск</t>
  </si>
  <si>
    <t>Василюк Н.П.</t>
  </si>
  <si>
    <t>Петрусєвич Ірина Юріївна</t>
  </si>
  <si>
    <t>повторна сертифікація</t>
  </si>
  <si>
    <t>Мочаліна Алла Миколаївна</t>
  </si>
  <si>
    <t>Попов Едуард Костянтинович</t>
  </si>
  <si>
    <t>Сахарук Володимир Іванович</t>
  </si>
  <si>
    <t>повний + зараженість хворобами</t>
  </si>
  <si>
    <t>Васильєв Дмитро Леонтійович</t>
  </si>
  <si>
    <t>ПРЕДСТАВНИК ПІДПРИЄМСТВА</t>
  </si>
  <si>
    <t>F1</t>
  </si>
  <si>
    <t>Скарлат О.Л</t>
  </si>
  <si>
    <t>рядове</t>
  </si>
  <si>
    <t>Партія насіння знаходиться</t>
  </si>
  <si>
    <t>чистота, схожість, м1000 домішки насіння інших рослин</t>
  </si>
  <si>
    <t>СНн</t>
  </si>
  <si>
    <t>повний (без вологості)</t>
  </si>
  <si>
    <t>чистота, схожість</t>
  </si>
  <si>
    <t>схожість</t>
  </si>
  <si>
    <t>чистота, схожість, m1000</t>
  </si>
  <si>
    <t>схожість, m1000</t>
  </si>
  <si>
    <t>чистота, схожість, вологість</t>
  </si>
  <si>
    <t>чистота, схожість, m1000, вологість</t>
  </si>
  <si>
    <t>чистота, схожість заселеність шкідниками</t>
  </si>
  <si>
    <t>чистота, схожість, домішки насіння інших рослин</t>
  </si>
  <si>
    <t>чистота</t>
  </si>
  <si>
    <t>(пусто)</t>
  </si>
  <si>
    <r>
      <rPr>
        <sz val="14"/>
        <rFont val="Times New Roman"/>
        <family val="1"/>
        <charset val="204"/>
      </rPr>
      <t>2. Проби направлено</t>
    </r>
    <r>
      <rPr>
        <i/>
        <sz val="14"/>
        <rFont val="Times New Roman"/>
        <family val="1"/>
        <charset val="204"/>
      </rPr>
      <t xml:space="preserve"> у Випробувальну лабораторію </t>
    </r>
    <r>
      <rPr>
        <i/>
        <u/>
        <sz val="14"/>
        <rFont val="Times New Roman"/>
        <family val="1"/>
        <charset val="204"/>
      </rPr>
      <t xml:space="preserve"> ДП "Державний центр сертифікації і експертизи сільськогосподарської продукції"</t>
    </r>
  </si>
  <si>
    <r>
      <t xml:space="preserve">Культура
</t>
    </r>
    <r>
      <rPr>
        <sz val="10"/>
        <rFont val="Arial Cyr"/>
        <charset val="204"/>
      </rPr>
      <t>сорт</t>
    </r>
  </si>
  <si>
    <t>відібраних середніх (репрезентаційних) проб насіння для визначення посівних якостей [власні потреби]</t>
  </si>
  <si>
    <t xml:space="preserve"> </t>
  </si>
  <si>
    <r>
      <t xml:space="preserve">ДЕРЖАВНЕ ПІДПРИЄМСТВО 
«ДЕРЖАВНИЙ ЦЕНТР СЕРТИФІКАЦІЇ І ЕКСПЕРТИЗИ СІЛЬСЬКОГОСПОДАРСЬКОЇ ПРОДУКЦІЇ»
</t>
    </r>
    <r>
      <rPr>
        <b/>
        <sz val="16"/>
        <rFont val="Times New Roman"/>
        <family val="1"/>
        <charset val="204"/>
      </rPr>
      <t>Випробувальна лабораторія Відділ насіннєвих досліджень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</si>
</sst>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[$-FC22]d\ mmmm\ yyyy&quot; р.&quot;;@"/>
    <numFmt numFmtId="166" formatCode="dd\.mm\.yyyy;@"/>
    <numFmt numFmtId="167" formatCode="0;\-0;;@"/>
  </numFmts>
  <fonts count="46" x14ac:knownFonts="1"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 Cyr"/>
      <charset val="204"/>
    </font>
    <font>
      <sz val="14"/>
      <name val="Arial Cyr"/>
      <charset val="204"/>
    </font>
    <font>
      <sz val="11"/>
      <name val="Arial Cyr"/>
      <charset val="204"/>
    </font>
    <font>
      <b/>
      <sz val="14"/>
      <name val="Arial Cyr"/>
      <charset val="204"/>
    </font>
    <font>
      <b/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Times New Roman"/>
      <family val="2"/>
      <charset val="204"/>
    </font>
    <font>
      <sz val="11"/>
      <name val="Times New Roman"/>
      <family val="1"/>
      <charset val="204"/>
    </font>
    <font>
      <b/>
      <i/>
      <sz val="10"/>
      <name val="Arial Cyr"/>
      <charset val="204"/>
    </font>
    <font>
      <b/>
      <i/>
      <sz val="8"/>
      <name val="Arial Cyr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0"/>
      <name val="Arial Cyr"/>
      <charset val="204"/>
    </font>
    <font>
      <b/>
      <sz val="10"/>
      <name val="Arial"/>
      <family val="2"/>
      <charset val="204"/>
    </font>
    <font>
      <sz val="12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u/>
      <sz val="10"/>
      <name val="Arial Cyr"/>
      <charset val="204"/>
    </font>
    <font>
      <sz val="16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6" fillId="0" borderId="0"/>
    <xf numFmtId="0" fontId="14" fillId="0" borderId="0"/>
    <xf numFmtId="0" fontId="1" fillId="0" borderId="0"/>
  </cellStyleXfs>
  <cellXfs count="263">
    <xf numFmtId="0" fontId="0" fillId="0" borderId="0" xfId="0"/>
    <xf numFmtId="0" fontId="6" fillId="0" borderId="0" xfId="3"/>
    <xf numFmtId="0" fontId="9" fillId="0" borderId="0" xfId="0" applyFont="1"/>
    <xf numFmtId="0" fontId="10" fillId="0" borderId="0" xfId="0" applyFont="1"/>
    <xf numFmtId="0" fontId="14" fillId="0" borderId="0" xfId="4"/>
    <xf numFmtId="0" fontId="14" fillId="0" borderId="0" xfId="4" applyFill="1"/>
    <xf numFmtId="0" fontId="19" fillId="0" borderId="0" xfId="4" applyFont="1"/>
    <xf numFmtId="0" fontId="20" fillId="0" borderId="0" xfId="4" applyFont="1"/>
    <xf numFmtId="0" fontId="14" fillId="0" borderId="0" xfId="4" applyBorder="1"/>
    <xf numFmtId="0" fontId="9" fillId="0" borderId="0" xfId="4" applyFont="1"/>
    <xf numFmtId="0" fontId="8" fillId="6" borderId="1" xfId="1" applyNumberFormat="1" applyFont="1" applyFill="1" applyBorder="1" applyAlignment="1">
      <alignment horizontal="center" vertical="center" wrapText="1"/>
    </xf>
    <xf numFmtId="0" fontId="8" fillId="5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13" xfId="0" applyFont="1" applyFill="1" applyBorder="1"/>
    <xf numFmtId="0" fontId="0" fillId="5" borderId="14" xfId="0" applyFont="1" applyFill="1" applyBorder="1"/>
    <xf numFmtId="0" fontId="0" fillId="0" borderId="13" xfId="0" applyFont="1" applyBorder="1"/>
    <xf numFmtId="0" fontId="0" fillId="0" borderId="14" xfId="0" applyFont="1" applyBorder="1"/>
    <xf numFmtId="0" fontId="0" fillId="5" borderId="15" xfId="0" applyFont="1" applyFill="1" applyBorder="1"/>
    <xf numFmtId="0" fontId="0" fillId="0" borderId="16" xfId="0" applyFont="1" applyBorder="1"/>
    <xf numFmtId="0" fontId="0" fillId="0" borderId="1" xfId="0" applyFont="1" applyBorder="1"/>
    <xf numFmtId="0" fontId="0" fillId="5" borderId="16" xfId="0" applyFont="1" applyFill="1" applyBorder="1"/>
    <xf numFmtId="0" fontId="0" fillId="5" borderId="1" xfId="0" applyFont="1" applyFill="1" applyBorder="1"/>
    <xf numFmtId="0" fontId="5" fillId="0" borderId="1" xfId="0" applyFont="1" applyBorder="1"/>
    <xf numFmtId="0" fontId="28" fillId="4" borderId="17" xfId="0" applyFont="1" applyFill="1" applyBorder="1"/>
    <xf numFmtId="0" fontId="28" fillId="4" borderId="18" xfId="0" applyFont="1" applyFill="1" applyBorder="1"/>
    <xf numFmtId="0" fontId="0" fillId="5" borderId="19" xfId="0" applyFont="1" applyFill="1" applyBorder="1"/>
    <xf numFmtId="0" fontId="0" fillId="5" borderId="20" xfId="0" applyFont="1" applyFill="1" applyBorder="1"/>
    <xf numFmtId="0" fontId="0" fillId="5" borderId="21" xfId="0" applyFont="1" applyFill="1" applyBorder="1"/>
    <xf numFmtId="0" fontId="0" fillId="0" borderId="19" xfId="0" applyFont="1" applyBorder="1"/>
    <xf numFmtId="0" fontId="0" fillId="0" borderId="0" xfId="0" applyBorder="1"/>
    <xf numFmtId="0" fontId="10" fillId="0" borderId="0" xfId="0" applyFont="1" applyBorder="1" applyAlignment="1">
      <alignment vertical="center" wrapText="1" shrinkToFit="1"/>
    </xf>
    <xf numFmtId="0" fontId="10" fillId="0" borderId="0" xfId="0" applyFont="1" applyBorder="1" applyAlignment="1">
      <alignment vertical="center" wrapText="1"/>
    </xf>
    <xf numFmtId="0" fontId="27" fillId="0" borderId="0" xfId="3" applyFont="1"/>
    <xf numFmtId="0" fontId="2" fillId="0" borderId="0" xfId="3" applyFont="1"/>
    <xf numFmtId="0" fontId="0" fillId="0" borderId="1" xfId="0" applyNumberFormat="1" applyBorder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7" fillId="5" borderId="23" xfId="0" applyFont="1" applyFill="1" applyBorder="1" applyAlignment="1">
      <alignment vertical="center" wrapText="1" shrinkToFit="1"/>
    </xf>
    <xf numFmtId="0" fontId="7" fillId="5" borderId="24" xfId="0" applyFont="1" applyFill="1" applyBorder="1" applyAlignment="1">
      <alignment vertical="center" wrapText="1" shrinkToFit="1"/>
    </xf>
    <xf numFmtId="0" fontId="2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25" xfId="0" applyFont="1" applyBorder="1" applyAlignment="1">
      <alignment vertical="top" wrapText="1"/>
    </xf>
    <xf numFmtId="0" fontId="9" fillId="0" borderId="26" xfId="0" applyFont="1" applyBorder="1"/>
    <xf numFmtId="0" fontId="24" fillId="0" borderId="0" xfId="0" applyFont="1" applyAlignment="1">
      <alignment horizontal="right" vertical="center"/>
    </xf>
    <xf numFmtId="0" fontId="32" fillId="0" borderId="0" xfId="0" applyFont="1" applyAlignment="1">
      <alignment horizontal="justify" vertical="center"/>
    </xf>
    <xf numFmtId="0" fontId="34" fillId="0" borderId="0" xfId="0" applyFont="1" applyAlignment="1">
      <alignment horizontal="center" vertical="distributed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/>
    <xf numFmtId="0" fontId="0" fillId="0" borderId="0" xfId="0" applyAlignment="1">
      <alignment horizontal="left" wrapText="1"/>
    </xf>
    <xf numFmtId="0" fontId="9" fillId="0" borderId="3" xfId="0" applyFont="1" applyBorder="1"/>
    <xf numFmtId="0" fontId="9" fillId="0" borderId="0" xfId="0" applyFont="1" applyBorder="1"/>
    <xf numFmtId="0" fontId="34" fillId="0" borderId="0" xfId="0" applyFont="1" applyAlignment="1">
      <alignment vertical="distributed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2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0" fillId="5" borderId="2" xfId="0" applyFont="1" applyFill="1" applyBorder="1"/>
    <xf numFmtId="0" fontId="0" fillId="0" borderId="0" xfId="0" pivotButton="1"/>
    <xf numFmtId="0" fontId="41" fillId="0" borderId="0" xfId="0" applyFont="1" applyBorder="1" applyAlignment="1">
      <alignment vertical="center" wrapText="1" shrinkToFit="1"/>
    </xf>
    <xf numFmtId="0" fontId="0" fillId="0" borderId="14" xfId="0" applyFont="1" applyBorder="1" applyAlignment="1">
      <alignment wrapText="1"/>
    </xf>
    <xf numFmtId="14" fontId="0" fillId="0" borderId="1" xfId="0" applyNumberFormat="1" applyBorder="1"/>
    <xf numFmtId="0" fontId="9" fillId="0" borderId="0" xfId="4" applyFont="1" applyBorder="1"/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4" fontId="34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1" fillId="2" borderId="3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/>
    </xf>
    <xf numFmtId="0" fontId="24" fillId="0" borderId="0" xfId="0" applyFont="1" applyAlignment="1">
      <alignment horizontal="center"/>
    </xf>
    <xf numFmtId="165" fontId="32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shrinkToFit="1"/>
    </xf>
    <xf numFmtId="0" fontId="9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34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4" fillId="0" borderId="0" xfId="0" applyFont="1" applyAlignment="1">
      <alignment horizontal="justify" vertical="center" shrinkToFi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left" wrapText="1"/>
    </xf>
    <xf numFmtId="14" fontId="34" fillId="0" borderId="3" xfId="0" applyNumberFormat="1" applyFont="1" applyBorder="1" applyAlignment="1">
      <alignment horizontal="left" vertical="center"/>
    </xf>
    <xf numFmtId="14" fontId="34" fillId="0" borderId="0" xfId="0" applyNumberFormat="1" applyFont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justify" wrapText="1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/>
    </xf>
    <xf numFmtId="14" fontId="9" fillId="0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shrinkToFit="1"/>
    </xf>
    <xf numFmtId="0" fontId="34" fillId="0" borderId="0" xfId="0" applyFont="1" applyAlignment="1">
      <alignment horizontal="justify" vertical="center"/>
    </xf>
    <xf numFmtId="0" fontId="34" fillId="0" borderId="0" xfId="0" applyFont="1" applyBorder="1" applyAlignment="1">
      <alignment horizontal="center" vertical="center" shrinkToFit="1"/>
    </xf>
    <xf numFmtId="165" fontId="32" fillId="0" borderId="3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center" vertical="center"/>
    </xf>
    <xf numFmtId="0" fontId="34" fillId="0" borderId="0" xfId="0" applyFont="1" applyAlignment="1">
      <alignment horizontal="left" vertical="distributed"/>
    </xf>
    <xf numFmtId="14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justify" vertical="distributed"/>
    </xf>
    <xf numFmtId="0" fontId="34" fillId="0" borderId="0" xfId="0" applyFont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17" fillId="7" borderId="4" xfId="4" applyFont="1" applyFill="1" applyBorder="1" applyAlignment="1">
      <alignment horizontal="center" vertical="center" wrapText="1"/>
    </xf>
    <xf numFmtId="0" fontId="14" fillId="7" borderId="0" xfId="4" applyFill="1"/>
    <xf numFmtId="0" fontId="16" fillId="7" borderId="4" xfId="4" applyFont="1" applyFill="1" applyBorder="1" applyAlignment="1">
      <alignment horizontal="center"/>
    </xf>
    <xf numFmtId="0" fontId="15" fillId="7" borderId="7" xfId="4" applyFont="1" applyFill="1" applyBorder="1" applyAlignment="1">
      <alignment horizontal="center" vertical="center"/>
    </xf>
    <xf numFmtId="0" fontId="15" fillId="7" borderId="0" xfId="4" applyFont="1" applyFill="1" applyBorder="1" applyAlignment="1">
      <alignment horizontal="center" vertical="center"/>
    </xf>
    <xf numFmtId="0" fontId="17" fillId="7" borderId="3" xfId="4" applyFont="1" applyFill="1" applyBorder="1" applyAlignment="1">
      <alignment horizontal="center" vertical="center" wrapText="1"/>
    </xf>
    <xf numFmtId="0" fontId="16" fillId="7" borderId="0" xfId="4" applyFont="1" applyFill="1" applyBorder="1" applyAlignment="1">
      <alignment horizontal="center"/>
    </xf>
    <xf numFmtId="0" fontId="39" fillId="7" borderId="12" xfId="4" applyFont="1" applyFill="1" applyBorder="1" applyAlignment="1">
      <alignment horizontal="center" vertical="center"/>
    </xf>
    <xf numFmtId="0" fontId="30" fillId="7" borderId="11" xfId="4" applyFont="1" applyFill="1" applyBorder="1" applyAlignment="1">
      <alignment horizontal="center" vertical="center" wrapText="1"/>
    </xf>
    <xf numFmtId="0" fontId="30" fillId="7" borderId="11" xfId="4" applyFont="1" applyFill="1" applyBorder="1" applyAlignment="1">
      <alignment horizontal="center" vertical="center" wrapText="1"/>
    </xf>
    <xf numFmtId="0" fontId="30" fillId="7" borderId="28" xfId="4" applyFont="1" applyFill="1" applyBorder="1" applyAlignment="1">
      <alignment horizontal="center" vertical="center" wrapText="1"/>
    </xf>
    <xf numFmtId="49" fontId="40" fillId="7" borderId="11" xfId="4" applyNumberFormat="1" applyFont="1" applyFill="1" applyBorder="1" applyAlignment="1">
      <alignment horizontal="center" vertical="center" wrapText="1"/>
    </xf>
    <xf numFmtId="0" fontId="39" fillId="7" borderId="28" xfId="4" applyFont="1" applyFill="1" applyBorder="1" applyAlignment="1">
      <alignment horizontal="center" vertical="center"/>
    </xf>
    <xf numFmtId="0" fontId="20" fillId="7" borderId="11" xfId="4" applyNumberFormat="1" applyFont="1" applyFill="1" applyBorder="1" applyAlignment="1">
      <alignment horizontal="center" vertical="center" wrapText="1"/>
    </xf>
    <xf numFmtId="0" fontId="35" fillId="7" borderId="11" xfId="4" applyFont="1" applyFill="1" applyBorder="1" applyAlignment="1">
      <alignment horizontal="center" vertical="center" wrapText="1"/>
    </xf>
    <xf numFmtId="49" fontId="20" fillId="7" borderId="11" xfId="4" applyNumberFormat="1" applyFont="1" applyFill="1" applyBorder="1" applyAlignment="1">
      <alignment horizontal="center" vertical="center" textRotation="90" wrapText="1"/>
    </xf>
    <xf numFmtId="167" fontId="14" fillId="7" borderId="11" xfId="4" applyNumberFormat="1" applyFont="1" applyFill="1" applyBorder="1" applyAlignment="1">
      <alignment horizontal="center" vertical="center" wrapText="1"/>
    </xf>
    <xf numFmtId="49" fontId="20" fillId="7" borderId="11" xfId="4" applyNumberFormat="1" applyFont="1" applyFill="1" applyBorder="1" applyAlignment="1">
      <alignment horizontal="center" vertical="center" wrapText="1"/>
    </xf>
    <xf numFmtId="49" fontId="14" fillId="7" borderId="11" xfId="4" applyNumberFormat="1" applyFont="1" applyFill="1" applyBorder="1" applyAlignment="1">
      <alignment horizontal="center" vertical="center" wrapText="1"/>
    </xf>
    <xf numFmtId="0" fontId="31" fillId="7" borderId="11" xfId="4" applyNumberFormat="1" applyFont="1" applyFill="1" applyBorder="1" applyAlignment="1">
      <alignment horizontal="center" vertical="center" wrapText="1"/>
    </xf>
    <xf numFmtId="49" fontId="39" fillId="7" borderId="11" xfId="4" applyNumberFormat="1" applyFont="1" applyFill="1" applyBorder="1" applyAlignment="1">
      <alignment horizontal="center" vertical="center"/>
    </xf>
    <xf numFmtId="0" fontId="18" fillId="7" borderId="38" xfId="4" applyFont="1" applyFill="1" applyBorder="1" applyAlignment="1">
      <alignment horizontal="center" vertical="top"/>
    </xf>
    <xf numFmtId="0" fontId="39" fillId="7" borderId="29" xfId="4" applyFont="1" applyFill="1" applyBorder="1" applyAlignment="1">
      <alignment horizontal="center" vertical="center"/>
    </xf>
    <xf numFmtId="0" fontId="30" fillId="7" borderId="30" xfId="4" applyFont="1" applyFill="1" applyBorder="1" applyAlignment="1">
      <alignment horizontal="center" vertical="center" wrapText="1"/>
    </xf>
    <xf numFmtId="0" fontId="30" fillId="7" borderId="30" xfId="4" applyFont="1" applyFill="1" applyBorder="1" applyAlignment="1">
      <alignment horizontal="center" vertical="center" wrapText="1"/>
    </xf>
    <xf numFmtId="0" fontId="30" fillId="7" borderId="32" xfId="4" applyFont="1" applyFill="1" applyBorder="1" applyAlignment="1">
      <alignment horizontal="center" vertical="center" wrapText="1"/>
    </xf>
    <xf numFmtId="49" fontId="40" fillId="7" borderId="30" xfId="4" applyNumberFormat="1" applyFont="1" applyFill="1" applyBorder="1" applyAlignment="1">
      <alignment horizontal="center" vertical="center" wrapText="1"/>
    </xf>
    <xf numFmtId="0" fontId="39" fillId="7" borderId="32" xfId="4" applyFont="1" applyFill="1" applyBorder="1" applyAlignment="1">
      <alignment horizontal="center" vertical="center"/>
    </xf>
    <xf numFmtId="0" fontId="20" fillId="7" borderId="30" xfId="4" applyNumberFormat="1" applyFont="1" applyFill="1" applyBorder="1" applyAlignment="1">
      <alignment horizontal="center" vertical="center" wrapText="1"/>
    </xf>
    <xf numFmtId="0" fontId="35" fillId="7" borderId="30" xfId="4" applyFont="1" applyFill="1" applyBorder="1" applyAlignment="1">
      <alignment horizontal="center" vertical="center" wrapText="1"/>
    </xf>
    <xf numFmtId="49" fontId="20" fillId="7" borderId="30" xfId="4" applyNumberFormat="1" applyFont="1" applyFill="1" applyBorder="1" applyAlignment="1">
      <alignment horizontal="center" vertical="center" textRotation="90" wrapText="1"/>
    </xf>
    <xf numFmtId="167" fontId="14" fillId="7" borderId="30" xfId="4" applyNumberFormat="1" applyFont="1" applyFill="1" applyBorder="1" applyAlignment="1">
      <alignment horizontal="center" vertical="center" wrapText="1"/>
    </xf>
    <xf numFmtId="49" fontId="20" fillId="7" borderId="30" xfId="4" applyNumberFormat="1" applyFont="1" applyFill="1" applyBorder="1" applyAlignment="1">
      <alignment horizontal="center" vertical="center" wrapText="1"/>
    </xf>
    <xf numFmtId="49" fontId="14" fillId="7" borderId="30" xfId="4" applyNumberFormat="1" applyFont="1" applyFill="1" applyBorder="1" applyAlignment="1">
      <alignment horizontal="center" vertical="center" wrapText="1"/>
    </xf>
    <xf numFmtId="0" fontId="31" fillId="7" borderId="30" xfId="4" applyNumberFormat="1" applyFont="1" applyFill="1" applyBorder="1" applyAlignment="1">
      <alignment horizontal="center" vertical="center" wrapText="1"/>
    </xf>
    <xf numFmtId="49" fontId="39" fillId="7" borderId="30" xfId="4" applyNumberFormat="1" applyFont="1" applyFill="1" applyBorder="1" applyAlignment="1">
      <alignment horizontal="center" vertical="center"/>
    </xf>
    <xf numFmtId="0" fontId="18" fillId="7" borderId="36" xfId="4" applyFont="1" applyFill="1" applyBorder="1" applyAlignment="1">
      <alignment horizontal="center" vertical="top"/>
    </xf>
    <xf numFmtId="49" fontId="39" fillId="7" borderId="12" xfId="4" applyNumberFormat="1" applyFont="1" applyFill="1" applyBorder="1" applyAlignment="1">
      <alignment horizontal="center" vertical="center"/>
    </xf>
    <xf numFmtId="49" fontId="20" fillId="7" borderId="28" xfId="4" applyNumberFormat="1" applyFont="1" applyFill="1" applyBorder="1" applyAlignment="1">
      <alignment horizontal="center" vertical="center" wrapText="1"/>
    </xf>
    <xf numFmtId="0" fontId="35" fillId="7" borderId="28" xfId="4" applyFont="1" applyFill="1" applyBorder="1" applyAlignment="1">
      <alignment horizontal="center" vertical="center" wrapText="1"/>
    </xf>
    <xf numFmtId="49" fontId="20" fillId="7" borderId="28" xfId="4" applyNumberFormat="1" applyFont="1" applyFill="1" applyBorder="1" applyAlignment="1">
      <alignment horizontal="center" vertical="center" textRotation="90" wrapText="1"/>
    </xf>
    <xf numFmtId="0" fontId="31" fillId="7" borderId="28" xfId="4" applyNumberFormat="1" applyFont="1" applyFill="1" applyBorder="1" applyAlignment="1">
      <alignment horizontal="center" vertical="center" wrapText="1"/>
    </xf>
    <xf numFmtId="49" fontId="39" fillId="7" borderId="29" xfId="4" applyNumberFormat="1" applyFont="1" applyFill="1" applyBorder="1" applyAlignment="1">
      <alignment horizontal="center" vertical="center"/>
    </xf>
    <xf numFmtId="49" fontId="20" fillId="7" borderId="32" xfId="4" applyNumberFormat="1" applyFont="1" applyFill="1" applyBorder="1" applyAlignment="1">
      <alignment horizontal="center" vertical="center" wrapText="1"/>
    </xf>
    <xf numFmtId="0" fontId="35" fillId="7" borderId="32" xfId="4" applyFont="1" applyFill="1" applyBorder="1" applyAlignment="1">
      <alignment horizontal="center" vertical="center" wrapText="1"/>
    </xf>
    <xf numFmtId="49" fontId="20" fillId="7" borderId="32" xfId="4" applyNumberFormat="1" applyFont="1" applyFill="1" applyBorder="1" applyAlignment="1">
      <alignment horizontal="center" vertical="center" textRotation="90" wrapText="1"/>
    </xf>
    <xf numFmtId="0" fontId="31" fillId="7" borderId="32" xfId="4" applyNumberFormat="1" applyFont="1" applyFill="1" applyBorder="1" applyAlignment="1">
      <alignment horizontal="center" vertical="center" wrapText="1"/>
    </xf>
    <xf numFmtId="0" fontId="39" fillId="7" borderId="33" xfId="4" applyFont="1" applyFill="1" applyBorder="1"/>
    <xf numFmtId="0" fontId="14" fillId="7" borderId="22" xfId="4" applyFill="1" applyBorder="1"/>
    <xf numFmtId="0" fontId="14" fillId="7" borderId="22" xfId="4" applyFill="1" applyBorder="1" applyAlignment="1">
      <alignment horizontal="center"/>
    </xf>
    <xf numFmtId="0" fontId="14" fillId="7" borderId="22" xfId="4" applyFont="1" applyFill="1" applyBorder="1"/>
    <xf numFmtId="0" fontId="39" fillId="7" borderId="22" xfId="4" applyFont="1" applyFill="1" applyBorder="1" applyAlignment="1">
      <alignment horizontal="center"/>
    </xf>
    <xf numFmtId="0" fontId="14" fillId="7" borderId="34" xfId="4" applyFill="1" applyBorder="1"/>
    <xf numFmtId="14" fontId="13" fillId="7" borderId="22" xfId="1" applyNumberFormat="1" applyFont="1" applyFill="1" applyBorder="1" applyAlignment="1">
      <alignment horizontal="center" vertical="center" wrapText="1"/>
    </xf>
    <xf numFmtId="0" fontId="39" fillId="7" borderId="37" xfId="4" applyFont="1" applyFill="1" applyBorder="1" applyAlignment="1">
      <alignment horizontal="center" vertical="center"/>
    </xf>
    <xf numFmtId="0" fontId="39" fillId="7" borderId="35" xfId="4" applyFont="1" applyFill="1" applyBorder="1" applyAlignment="1">
      <alignment horizontal="center" vertical="center"/>
    </xf>
    <xf numFmtId="0" fontId="39" fillId="7" borderId="22" xfId="4" applyFont="1" applyFill="1" applyBorder="1" applyAlignment="1">
      <alignment vertical="center"/>
    </xf>
    <xf numFmtId="0" fontId="30" fillId="7" borderId="22" xfId="4" applyFont="1" applyFill="1" applyBorder="1" applyAlignment="1">
      <alignment horizontal="center" vertical="center" wrapText="1"/>
    </xf>
    <xf numFmtId="0" fontId="39" fillId="7" borderId="22" xfId="4" applyFont="1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16" fillId="7" borderId="3" xfId="4" applyFont="1" applyFill="1" applyBorder="1" applyAlignment="1">
      <alignment horizontal="center"/>
    </xf>
    <xf numFmtId="0" fontId="42" fillId="7" borderId="0" xfId="4" applyFont="1" applyFill="1" applyBorder="1" applyAlignment="1">
      <alignment horizontal="left"/>
    </xf>
    <xf numFmtId="0" fontId="16" fillId="7" borderId="0" xfId="4" applyFont="1" applyFill="1" applyBorder="1" applyAlignment="1">
      <alignment horizontal="center"/>
    </xf>
    <xf numFmtId="0" fontId="16" fillId="7" borderId="3" xfId="4" applyFont="1" applyFill="1" applyBorder="1" applyAlignment="1">
      <alignment horizontal="center"/>
    </xf>
    <xf numFmtId="0" fontId="8" fillId="7" borderId="0" xfId="4" applyFont="1" applyFill="1" applyBorder="1" applyAlignment="1">
      <alignment horizontal="left"/>
    </xf>
    <xf numFmtId="0" fontId="16" fillId="7" borderId="4" xfId="4" applyFont="1" applyFill="1" applyBorder="1" applyAlignment="1">
      <alignment horizontal="left"/>
    </xf>
    <xf numFmtId="0" fontId="17" fillId="7" borderId="3" xfId="4" applyFont="1" applyFill="1" applyBorder="1" applyAlignment="1">
      <alignment horizontal="left"/>
    </xf>
    <xf numFmtId="0" fontId="8" fillId="7" borderId="7" xfId="4" applyFont="1" applyFill="1" applyBorder="1" applyAlignment="1">
      <alignment horizontal="left"/>
    </xf>
    <xf numFmtId="0" fontId="22" fillId="7" borderId="4" xfId="4" applyFont="1" applyFill="1" applyBorder="1" applyAlignment="1">
      <alignment horizontal="left" vertical="center"/>
    </xf>
    <xf numFmtId="0" fontId="8" fillId="7" borderId="0" xfId="4" applyFont="1" applyFill="1"/>
    <xf numFmtId="0" fontId="14" fillId="7" borderId="7" xfId="4" applyFill="1" applyBorder="1"/>
    <xf numFmtId="0" fontId="14" fillId="7" borderId="4" xfId="4" applyFont="1" applyFill="1" applyBorder="1" applyAlignment="1">
      <alignment horizontal="left"/>
    </xf>
    <xf numFmtId="0" fontId="14" fillId="7" borderId="0" xfId="4" applyFill="1" applyAlignment="1">
      <alignment vertical="center" wrapText="1"/>
    </xf>
    <xf numFmtId="0" fontId="17" fillId="7" borderId="0" xfId="4" applyFont="1" applyFill="1" applyBorder="1" applyAlignment="1">
      <alignment wrapText="1"/>
    </xf>
    <xf numFmtId="0" fontId="9" fillId="7" borderId="0" xfId="4" applyFont="1" applyFill="1" applyAlignment="1">
      <alignment horizontal="left" vertical="center" wrapText="1"/>
    </xf>
    <xf numFmtId="0" fontId="14" fillId="7" borderId="0" xfId="4" applyFill="1" applyAlignment="1">
      <alignment horizontal="left" vertical="center" wrapText="1"/>
    </xf>
    <xf numFmtId="0" fontId="17" fillId="7" borderId="3" xfId="4" applyFont="1" applyFill="1" applyBorder="1" applyAlignment="1">
      <alignment horizontal="center" wrapText="1"/>
    </xf>
    <xf numFmtId="0" fontId="15" fillId="7" borderId="7" xfId="4" applyFont="1" applyFill="1" applyBorder="1" applyAlignment="1">
      <alignment horizontal="center"/>
    </xf>
    <xf numFmtId="0" fontId="15" fillId="7" borderId="0" xfId="4" applyFont="1" applyFill="1"/>
    <xf numFmtId="0" fontId="26" fillId="7" borderId="3" xfId="4" applyFont="1" applyFill="1" applyBorder="1" applyAlignment="1">
      <alignment horizontal="center"/>
    </xf>
    <xf numFmtId="167" fontId="17" fillId="7" borderId="3" xfId="4" applyNumberFormat="1" applyFont="1" applyFill="1" applyBorder="1" applyAlignment="1">
      <alignment horizontal="center" wrapText="1"/>
    </xf>
    <xf numFmtId="167" fontId="16" fillId="7" borderId="3" xfId="4" applyNumberFormat="1" applyFont="1" applyFill="1" applyBorder="1" applyAlignment="1">
      <alignment horizontal="center"/>
    </xf>
    <xf numFmtId="0" fontId="15" fillId="7" borderId="0" xfId="4" applyFont="1" applyFill="1" applyAlignment="1">
      <alignment horizontal="center"/>
    </xf>
    <xf numFmtId="0" fontId="21" fillId="7" borderId="0" xfId="4" applyFont="1" applyFill="1"/>
    <xf numFmtId="0" fontId="19" fillId="7" borderId="0" xfId="4" applyFont="1" applyFill="1"/>
    <xf numFmtId="0" fontId="20" fillId="7" borderId="0" xfId="4" applyFont="1" applyFill="1"/>
    <xf numFmtId="0" fontId="45" fillId="7" borderId="25" xfId="4" applyFont="1" applyFill="1" applyBorder="1" applyAlignment="1">
      <alignment horizontal="center" vertical="center" wrapText="1"/>
    </xf>
    <xf numFmtId="0" fontId="45" fillId="7" borderId="26" xfId="4" applyFont="1" applyFill="1" applyBorder="1" applyAlignment="1">
      <alignment horizontal="center" vertical="center"/>
    </xf>
    <xf numFmtId="0" fontId="45" fillId="7" borderId="27" xfId="4" applyFont="1" applyFill="1" applyBorder="1" applyAlignment="1">
      <alignment horizontal="center" vertical="center"/>
    </xf>
    <xf numFmtId="0" fontId="14" fillId="7" borderId="25" xfId="4" applyFill="1" applyBorder="1" applyAlignment="1"/>
    <xf numFmtId="0" fontId="0" fillId="7" borderId="26" xfId="0" applyFill="1" applyBorder="1"/>
    <xf numFmtId="0" fontId="14" fillId="7" borderId="26" xfId="4" applyFill="1" applyBorder="1" applyAlignment="1"/>
    <xf numFmtId="0" fontId="14" fillId="7" borderId="27" xfId="4" applyFill="1" applyBorder="1" applyAlignment="1"/>
    <xf numFmtId="0" fontId="10" fillId="7" borderId="0" xfId="4" applyFont="1" applyFill="1"/>
    <xf numFmtId="0" fontId="25" fillId="7" borderId="0" xfId="4" applyFont="1" applyFill="1"/>
    <xf numFmtId="165" fontId="11" fillId="7" borderId="3" xfId="4" applyNumberFormat="1" applyFont="1" applyFill="1" applyBorder="1" applyAlignment="1">
      <alignment horizontal="center"/>
    </xf>
    <xf numFmtId="165" fontId="11" fillId="7" borderId="0" xfId="4" applyNumberFormat="1" applyFont="1" applyFill="1" applyBorder="1" applyAlignment="1">
      <alignment horizontal="center"/>
    </xf>
    <xf numFmtId="165" fontId="11" fillId="7" borderId="3" xfId="4" applyNumberFormat="1" applyFont="1" applyFill="1" applyBorder="1" applyAlignment="1">
      <alignment horizontal="center"/>
    </xf>
    <xf numFmtId="165" fontId="11" fillId="7" borderId="0" xfId="4" applyNumberFormat="1" applyFont="1" applyFill="1" applyBorder="1" applyAlignment="1"/>
    <xf numFmtId="0" fontId="16" fillId="7" borderId="0" xfId="4" applyFont="1" applyFill="1" applyAlignment="1">
      <alignment horizontal="center"/>
    </xf>
    <xf numFmtId="0" fontId="23" fillId="7" borderId="0" xfId="4" applyFont="1" applyFill="1" applyAlignment="1">
      <alignment horizontal="center" vertical="center"/>
    </xf>
    <xf numFmtId="0" fontId="9" fillId="7" borderId="0" xfId="4" applyFont="1" applyFill="1"/>
    <xf numFmtId="0" fontId="17" fillId="7" borderId="3" xfId="4" applyFont="1" applyFill="1" applyBorder="1" applyAlignment="1">
      <alignment horizontal="center"/>
    </xf>
    <xf numFmtId="0" fontId="17" fillId="7" borderId="0" xfId="4" applyFont="1" applyFill="1" applyBorder="1" applyAlignment="1">
      <alignment horizontal="center"/>
    </xf>
    <xf numFmtId="0" fontId="8" fillId="7" borderId="0" xfId="4" applyFont="1" applyFill="1" applyBorder="1"/>
    <xf numFmtId="0" fontId="17" fillId="7" borderId="0" xfId="4" applyFont="1" applyFill="1" applyBorder="1" applyAlignment="1"/>
    <xf numFmtId="0" fontId="9" fillId="7" borderId="0" xfId="4" applyFont="1" applyFill="1" applyBorder="1" applyAlignment="1">
      <alignment horizontal="center"/>
    </xf>
    <xf numFmtId="0" fontId="24" fillId="7" borderId="3" xfId="4" applyFont="1" applyFill="1" applyBorder="1" applyAlignment="1">
      <alignment horizontal="left"/>
    </xf>
    <xf numFmtId="0" fontId="15" fillId="7" borderId="7" xfId="4" applyFont="1" applyFill="1" applyBorder="1" applyAlignment="1">
      <alignment horizontal="center" vertical="top"/>
    </xf>
    <xf numFmtId="0" fontId="15" fillId="7" borderId="7" xfId="4" applyFont="1" applyFill="1" applyBorder="1" applyAlignment="1"/>
    <xf numFmtId="0" fontId="15" fillId="7" borderId="0" xfId="4" applyFont="1" applyFill="1" applyBorder="1" applyAlignment="1"/>
    <xf numFmtId="0" fontId="14" fillId="7" borderId="12" xfId="4" applyFill="1" applyBorder="1" applyAlignment="1">
      <alignment horizontal="center" vertical="center" wrapText="1"/>
    </xf>
    <xf numFmtId="0" fontId="44" fillId="7" borderId="11" xfId="4" applyFont="1" applyFill="1" applyBorder="1" applyAlignment="1">
      <alignment horizontal="center" vertical="center" wrapText="1"/>
    </xf>
    <xf numFmtId="0" fontId="14" fillId="7" borderId="11" xfId="4" applyFill="1" applyBorder="1" applyAlignment="1">
      <alignment horizontal="center" vertical="center" textRotation="90" wrapText="1"/>
    </xf>
    <xf numFmtId="0" fontId="14" fillId="7" borderId="11" xfId="4" applyFill="1" applyBorder="1" applyAlignment="1">
      <alignment horizontal="center" vertical="center" wrapText="1"/>
    </xf>
    <xf numFmtId="0" fontId="14" fillId="7" borderId="10" xfId="4" applyFill="1" applyBorder="1" applyAlignment="1">
      <alignment horizontal="center" vertical="center" wrapText="1"/>
    </xf>
    <xf numFmtId="0" fontId="14" fillId="7" borderId="9" xfId="4" applyFill="1" applyBorder="1" applyAlignment="1">
      <alignment horizontal="center" vertical="center" wrapText="1"/>
    </xf>
    <xf numFmtId="0" fontId="14" fillId="7" borderId="2" xfId="4" applyFill="1" applyBorder="1" applyAlignment="1">
      <alignment horizontal="center" vertical="center" wrapText="1"/>
    </xf>
    <xf numFmtId="0" fontId="14" fillId="7" borderId="2" xfId="4" applyFill="1" applyBorder="1" applyAlignment="1">
      <alignment horizontal="center" vertical="center" textRotation="90" wrapText="1"/>
    </xf>
    <xf numFmtId="0" fontId="14" fillId="7" borderId="2" xfId="4" applyFill="1" applyBorder="1" applyAlignment="1">
      <alignment horizontal="center" vertical="center" wrapText="1"/>
    </xf>
    <xf numFmtId="0" fontId="14" fillId="7" borderId="8" xfId="4" applyFill="1" applyBorder="1" applyAlignment="1">
      <alignment horizontal="center" vertical="center" wrapText="1"/>
    </xf>
    <xf numFmtId="0" fontId="14" fillId="7" borderId="39" xfId="4" applyFill="1" applyBorder="1" applyAlignment="1">
      <alignment horizontal="center"/>
    </xf>
    <xf numFmtId="0" fontId="14" fillId="7" borderId="31" xfId="4" applyFill="1" applyBorder="1" applyAlignment="1">
      <alignment horizontal="center"/>
    </xf>
    <xf numFmtId="0" fontId="14" fillId="7" borderId="40" xfId="4" applyFill="1" applyBorder="1" applyAlignment="1">
      <alignment horizontal="center"/>
    </xf>
    <xf numFmtId="0" fontId="14" fillId="7" borderId="41" xfId="4" applyFill="1" applyBorder="1" applyAlignment="1">
      <alignment horizontal="center"/>
    </xf>
  </cellXfs>
  <cellStyles count="6">
    <cellStyle name="Excel Built-in Normal" xfId="1"/>
    <cellStyle name="Обычный" xfId="0" builtinId="0"/>
    <cellStyle name="Обычный 2" xfId="2"/>
    <cellStyle name="Обычный 3" xfId="3"/>
    <cellStyle name="Обычный 4" xfId="4"/>
    <cellStyle name="Обычный 5" xfId="5"/>
  </cellStyles>
  <dxfs count="27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general" vertical="center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general" vertical="center" textRotation="0" wrapText="1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theme="4"/>
          <bgColor theme="4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70AD4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AF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38100</xdr:rowOff>
    </xdr:from>
    <xdr:to>
      <xdr:col>7</xdr:col>
      <xdr:colOff>85725</xdr:colOff>
      <xdr:row>2</xdr:row>
      <xdr:rowOff>866775</xdr:rowOff>
    </xdr:to>
    <xdr:pic>
      <xdr:nvPicPr>
        <xdr:cNvPr id="2" name="Рисунок 2" descr="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14375"/>
          <a:ext cx="8191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43</xdr:row>
      <xdr:rowOff>38100</xdr:rowOff>
    </xdr:from>
    <xdr:to>
      <xdr:col>7</xdr:col>
      <xdr:colOff>85725</xdr:colOff>
      <xdr:row>43</xdr:row>
      <xdr:rowOff>866775</xdr:rowOff>
    </xdr:to>
    <xdr:pic>
      <xdr:nvPicPr>
        <xdr:cNvPr id="3" name="Рисунок 2" descr="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172700"/>
          <a:ext cx="8191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38100</xdr:rowOff>
    </xdr:from>
    <xdr:to>
      <xdr:col>7</xdr:col>
      <xdr:colOff>85725</xdr:colOff>
      <xdr:row>2</xdr:row>
      <xdr:rowOff>866775</xdr:rowOff>
    </xdr:to>
    <xdr:pic>
      <xdr:nvPicPr>
        <xdr:cNvPr id="2" name="Рисунок 2" descr="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14375"/>
          <a:ext cx="8191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45</xdr:row>
      <xdr:rowOff>38100</xdr:rowOff>
    </xdr:from>
    <xdr:to>
      <xdr:col>7</xdr:col>
      <xdr:colOff>85725</xdr:colOff>
      <xdr:row>45</xdr:row>
      <xdr:rowOff>866775</xdr:rowOff>
    </xdr:to>
    <xdr:pic>
      <xdr:nvPicPr>
        <xdr:cNvPr id="3" name="Рисунок 2" descr="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14375"/>
          <a:ext cx="8191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269875</xdr:colOff>
      <xdr:row>0</xdr:row>
      <xdr:rowOff>70934</xdr:rowOff>
    </xdr:from>
    <xdr:to>
      <xdr:col>18</xdr:col>
      <xdr:colOff>266700</xdr:colOff>
      <xdr:row>0</xdr:row>
      <xdr:rowOff>1127126</xdr:rowOff>
    </xdr:to>
    <xdr:pic>
      <xdr:nvPicPr>
        <xdr:cNvPr id="3" name="Рисунок 2" descr="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67125" y="70934"/>
          <a:ext cx="1108075" cy="1056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mon_kachestvo\&#1076;&#1087;%20&#1094;&#1077;&#1085;&#1090;&#1088;%20&#1089;&#1077;&#1088;&#1090;&#1080;&#1092;&#1110;&#1082;&#1072;&#1094;&#1110;&#1111;\&#1056;&#1045;&#1045;&#1057;&#1058;&#1056;&#1067;\&#1056;&#1077;&#1077;&#1089;&#1090;&#1088;%20&#1087;&#1088;&#1086;&#1090;&#1086;&#1082;&#1086;&#1083;&#1110;&#1074;%20&#1074;&#1080;&#1087;&#1088;&#1086;&#1073;&#1091;&#1074;&#1072;&#1085;&#1100;%202019%20&#1050;&#1072;&#1093;&#1086;&#1074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контроля"/>
      <sheetName val="Лист1"/>
      <sheetName val="реестр протоколив"/>
      <sheetName val="шаблон протоколу"/>
      <sheetName val="СВОД1"/>
      <sheetName val="Свод сертификаты и программа"/>
      <sheetName val="Лист2"/>
      <sheetName val="РЕЄСТР СЕРТИФІКАТІВ 2018"/>
      <sheetName val="РЕЄСТР сортових СЕРТИФІК 2017"/>
      <sheetName val="Реестр протоколів випробувань 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mon" refreshedDate="44956.760605208336" createdVersion="6" refreshedVersion="6" minRefreshableVersion="3" recordCount="78">
  <cacheSource type="worksheet">
    <worksheetSource name="Таблица2[[1]:[27]]"/>
  </cacheSource>
  <cacheFields count="28">
    <cacheField name="1" numFmtId="0">
      <sharedItems containsString="0" containsBlank="1" containsNumber="1" containsInteger="1" minValue="1" maxValue="39"/>
    </cacheField>
    <cacheField name="2" numFmtId="49">
      <sharedItems containsBlank="1" containsMixedTypes="1" containsNumber="1" containsInteger="1" minValue="178507" maxValue="178784"/>
    </cacheField>
    <cacheField name="3" numFmtId="0">
      <sharedItems containsNonDate="0" containsDate="1" containsString="0" containsBlank="1" minDate="2023-01-10T00:00:00" maxDate="2023-01-17T00:00:00"/>
    </cacheField>
    <cacheField name="4" numFmtId="49">
      <sharedItems containsNonDate="0" containsString="0" containsBlank="1"/>
    </cacheField>
    <cacheField name="5" numFmtId="0">
      <sharedItems containsMixedTypes="1" containsNumber="1" containsInteger="1" minValue="0" maxValue="0" count="6">
        <s v="ТОВ &quot;СПЕКТР-АГРО&quot;"/>
        <s v="ТОВ НВА &quot;Землеробець&quot;"/>
        <s v="ТОВ &quot;Золотий колос&quot;"/>
        <s v="Фермерське господарство &quot;МТД&quot;"/>
        <e v="#N/A"/>
        <n v="0" u="1"/>
      </sharedItems>
    </cacheField>
    <cacheField name="7" numFmtId="0">
      <sharedItems/>
    </cacheField>
    <cacheField name="6" numFmtId="0">
      <sharedItems containsBlank="1"/>
    </cacheField>
    <cacheField name="72" numFmtId="0">
      <sharedItems containsNonDate="0" containsDate="1" containsString="0" containsBlank="1" minDate="2021-01-24T00:00:00" maxDate="2021-01-25T00:00:00"/>
    </cacheField>
    <cacheField name="8" numFmtId="0">
      <sharedItems containsBlank="1"/>
    </cacheField>
    <cacheField name="9" numFmtId="0">
      <sharedItems containsBlank="1"/>
    </cacheField>
    <cacheField name="10" numFmtId="0">
      <sharedItems containsBlank="1" count="93">
        <s v="Кукурудза звичайна"/>
        <s v="Соняшник однорічний"/>
        <s v="Льон низький, кудряш"/>
        <s v="Просо посівне"/>
        <s v="Ячмінь звичайний (ярий)"/>
        <s v="Горох посівний (зерновий)"/>
        <m/>
        <s v="Люцерна мінлива " u="1"/>
        <s v="Ячмінь звичайний (озимий)" u="1"/>
        <s v="Горох посівний" u="1"/>
        <s v="Пшениця м'яка (дворучка)" u="1"/>
        <s v="Капуста червоноголова" u="1"/>
        <s v="Сафлор красильний" u="1"/>
        <s v="Тритикале (озиме)" u="1"/>
        <s v="Рис посівний " u="1"/>
        <s v="Цибуля городня" u="1"/>
        <s v="Огірок посівний " u="1"/>
        <s v="Люцерна мінлива" u="1"/>
        <s v="Коріандр посівний " u="1"/>
        <s v="Кукурудза цукрова " u="1"/>
        <s v="ячмінь ярий" u="1"/>
        <s v="Картопля " u="1"/>
        <s v="горох" u="1"/>
        <s v="Кукурудза розлусна " u="1"/>
        <s v="Буряк столовий " u="1"/>
        <s v="кукурудза попкорн" u="1"/>
        <s v="Люцерна посівна " u="1"/>
        <s v="Соя культурна" u="1"/>
        <s v="Селера коренеплідна" u="1"/>
        <s v="Гарбуз звичайний" u="1"/>
        <s v="Гречка їстівна" u="1"/>
        <s v="Соняшник однорічний - батьківський компонент" u="1"/>
        <s v="рис посівний" u="1"/>
        <s v="Просо посівне " u="1"/>
        <s v="Кукурудза звичайна - батьківський компонент" u="1"/>
        <s v="Редька посівна" u="1"/>
        <s v="Розторопша плямиста" u="1"/>
        <s v="Пшениця м'яка (озима)" u="1"/>
        <s v="Пшениця м’яка (озима)" u="1"/>
        <s v="Люцерна посівна" u="1"/>
        <s v="Фацелія пижмолиста" u="1"/>
        <s v="Щириця" u="1"/>
        <s v="Баклажан" u="1"/>
        <s v="Соняшник" u="1"/>
        <s v="Огірок посівний" u="1"/>
        <s v="Рис" u="1"/>
        <s v="Ріпак (озимий)" u="1"/>
        <s v="Буркун білий " u="1"/>
        <s v="Цибуля батун " u="1"/>
        <s v="ячмінь озимий" u="1"/>
        <s v="нут" u="1"/>
        <s v="Льон низький, кудряш " u="1"/>
        <s v="Цибуля городня " u="1"/>
        <s v="Овес посівний (ярий)" u="1"/>
        <s v="Кмин звичайний" u="1"/>
        <s v="Кукурудза цукрова" u="1"/>
        <s v="Жито посівне (озиме)" u="1"/>
        <s v="Кавун звичайний" u="1"/>
        <s v="Сорго звичайне (двокольорове)" u="1"/>
        <s v="Гарбуз звичайний " u="1"/>
        <s v="Овес щетинистий " u="1"/>
        <s v="Капуста білоголова" u="1"/>
        <s v="Помідор їстівний " u="1"/>
        <s v="Морква" u="1"/>
        <s v="Горошок посівний (озимий)" u="1"/>
        <s v="Гречка їстівна " u="1"/>
        <s v="Кукурудза звичайна - б. к." u="1"/>
        <s v="Салат посівний головчастий" u="1"/>
        <s v="Редька посівна (редиска)" u="1"/>
        <s v="Льон низький (олійний, кудряш)" u="1"/>
        <s v="Буряк цукровий " u="1"/>
        <s v="Кабачок " u="1"/>
        <s v="індау посівний (руккола)" u="1"/>
        <s v="Картопля" u="1"/>
        <s v="Баклажан " u="1"/>
        <s v="Нут звивистий" u="1"/>
        <s v="Гірчиця сарептська (яра)" u="1"/>
        <s v="Пшениця тверда (озима)" u="1"/>
        <s v="Буряк столовий" u="1"/>
        <s v="Нут звичайний" u="1"/>
        <s v="Пшениця тверда (яра)" u="1"/>
        <s v="Сочевиця харчова" u="1"/>
        <s v="Перець однорічний (солодкий)" u="1"/>
        <s v="Капуста білоголова " u="1"/>
        <s v="Капуста пекінська" u="1"/>
        <s v="Соняшник однорічний - б. к." u="1"/>
        <s v="Коноплі посівні " u="1"/>
        <s v="Горох посівний (озимий)" u="1"/>
        <s v="Морква " u="1"/>
        <s v="Сорго суданське" u="1"/>
        <s v="Гірчиця чорна" u="1"/>
        <s v="Сафлор красильний " u="1"/>
        <s v="Помідор їстівний" u="1"/>
      </sharedItems>
    </cacheField>
    <cacheField name="12" numFmtId="0">
      <sharedItems containsBlank="1" containsMixedTypes="1" containsNumber="1" containsInteger="1" minValue="1000" maxValue="15000" count="39">
        <s v="ДКС5075"/>
        <s v="ДКС4351"/>
        <s v="ДКС4943"/>
        <s v="ДКС3939"/>
        <s v="ЛГ5555 КЛП"/>
        <s v="КВС КАШЕМІР"/>
        <s v="ЛГ31377"/>
        <s v="ЛГ30315"/>
        <s v="СИ ЗЕФІР"/>
        <s v="СИ ОРФЕУС"/>
        <s v="МАС 25Ф"/>
        <s v="МАС 24С"/>
        <s v="30М"/>
        <s v="П9025"/>
        <s v="Крабас"/>
        <s v="Субаро"/>
        <s v="ЕС АРОМАТІК СУ"/>
        <s v="ЕС Белла"/>
        <s v="П64ЛЕ99"/>
        <s v="ЛГ5542 КЛ"/>
        <s v="Адевей"/>
        <s v="Олкані"/>
        <s v="Надійний"/>
        <s v="Дебют"/>
        <s v="Водограй"/>
        <s v="Миронівське 51"/>
        <s v="Сталкер"/>
        <s v="Галичанин"/>
        <s v="Вакула"/>
        <s v="Адапт"/>
        <s v="Оплот"/>
        <s v="Гайдук"/>
        <s v="Оркестра"/>
        <s v="Остінато"/>
        <s v="Мадонна"/>
        <m/>
        <n v="1000" u="1"/>
        <n v="10000" u="1"/>
        <n v="15000" u="1"/>
      </sharedItems>
    </cacheField>
    <cacheField name="11" numFmtId="0">
      <sharedItems containsString="0" containsBlank="1" containsNumber="1" containsInteger="1" minValue="0" maxValue="2022"/>
    </cacheField>
    <cacheField name="13" numFmtId="0">
      <sharedItems containsBlank="1"/>
    </cacheField>
    <cacheField name="14" numFmtId="0">
      <sharedItems containsBlank="1"/>
    </cacheField>
    <cacheField name="15" numFmtId="164">
      <sharedItems containsString="0" containsBlank="1" containsNumber="1" minValue="9.56" maxValue="25000"/>
    </cacheField>
    <cacheField name="16" numFmtId="1">
      <sharedItems containsNonDate="0" containsString="0" containsBlank="1"/>
    </cacheField>
    <cacheField name="17" numFmtId="49">
      <sharedItems containsBlank="1"/>
    </cacheField>
    <cacheField name="18" numFmtId="0">
      <sharedItems containsString="0" containsBlank="1" containsNumber="1" containsInteger="1" minValue="1" maxValue="677"/>
    </cacheField>
    <cacheField name="19" numFmtId="0">
      <sharedItems containsBlank="1" containsMixedTypes="1" containsNumber="1" containsInteger="1" minValue="2445" maxValue="155806"/>
    </cacheField>
    <cacheField name="20" numFmtId="14">
      <sharedItems containsNonDate="0" containsDate="1" containsString="0" containsBlank="1" minDate="2018-08-04T00:00:00" maxDate="2022-09-30T00:00:00"/>
    </cacheField>
    <cacheField name="21" numFmtId="14">
      <sharedItems containsBlank="1"/>
    </cacheField>
    <cacheField name="22" numFmtId="14">
      <sharedItems containsBlank="1" count="66">
        <m/>
        <s v="повний"/>
        <s v="схожість"/>
        <s v="чистота, схожість" u="1"/>
        <s v="енергія, схожість, m1009" u="1"/>
        <s v="енергія, схожість, m1007" u="1"/>
        <s v="m1000" u="1"/>
        <s v="чистота, схожість, маса 1000, вологість, червоні зерна" u="1"/>
        <s v="енергія, схожість, m1005" u="1"/>
        <s v="чистота, енергія, схожість, вміст насіння інших видів, m1000" u="1"/>
        <s v="енергія, схожість, m1003" u="1"/>
        <s v="чистота, енергія, схожість, зараженість" u="1"/>
        <s v="енергія, схожість, m1001" u="1"/>
        <s v="чистота, життездатність" u="1"/>
        <s v="чистота, енергія, схожість, m1008" u="1"/>
        <s v="чистота, енергія, схожість, m1003" u="1"/>
        <s v="чистота, енергія, схожість" u="1"/>
        <s v="чистота, енергія, схожість, домішки насіння інших рослин" u="1"/>
        <s v="чистота, схожість, m1000" u="1"/>
        <s v="чистота, схожість, маса 1000, вміст насіння інших видів" u="1"/>
        <s v="чистота, схожість, m1000, вміст насіння інших видів" u="1"/>
        <s v="чистота, енергія, схожість, m1000, вологість" u="1"/>
        <s v="енергія, схожість, m1017" u="1"/>
        <s v="чистота, енергія, схожість, м1000" u="1"/>
        <s v="чистота, енергія, схожість, маса 1000" u="1"/>
        <s v="енергія, схожість, m1015" u="1"/>
        <s v="енергія, схожість, m1013" u="1"/>
        <s v="чистота, схожість, маса 1000" u="1"/>
        <s v="енергія, схожість, m1011" u="1"/>
        <s v="чистота,  енергія, схожість" u="1"/>
        <s v="чистота, енергія, схожість, m1007" u="1"/>
        <s v="чистота, енергія, схожість, m1002" u="1"/>
        <s v="чистота, енергія, схожість заселеність шкідниками" u="1"/>
        <s v="життєздатність" u="1"/>
        <s v="енергія, схожість" u="1"/>
        <s v="чистота,  схожість" u="1"/>
        <s v="бульбовий аналіз" u="1"/>
        <s v="енергія, схожість, m1008" u="1"/>
        <s v="чистота, енергія, схожість, m1006" u="1"/>
        <s v="чистота, енергія, схожість, m1001" u="1"/>
        <s v="чистота, вологість" u="1"/>
        <s v="енергія, схожість, m1006" u="1"/>
        <s v="енергія, схожість, зараженість" u="1"/>
        <s v="енергія, схожість, m1004" u="1"/>
        <s v="повний аналіз" u="1"/>
        <s v="енергія, схожість, m1002" u="1"/>
        <s v="повний + зараженість хворобами" u="1"/>
        <s v="повний (без вологості)" u="1"/>
        <s v="енергія, схожість, m1000" u="1"/>
        <s v="вологість" u="1"/>
        <s v="чистота" u="1"/>
        <s v="енергія, схожість, маса 1000" u="1"/>
        <s v="енергія, схожість, m1016" u="1"/>
        <s v="чистота, енергія, схожість, m1005" u="1"/>
        <s v="чистота, енергія, схожість та m1000" u="1"/>
        <s v="чистота, енергія, схожість, m1000" u="1"/>
        <s v="енергія, схожість, m1014" u="1"/>
        <s v="20% повний" u="1"/>
        <s v="енергія, схожість, m1012" u="1"/>
        <s v="енергія, схожість, m1010" u="1"/>
        <s v="чистота, схожість, вологість" u="1"/>
        <s v="чистота, схожість, м1000 домішки насіння інших рослин" u="1"/>
        <s v="знижка 40% повний" u="1"/>
        <s v="чистота, життєздатність, маса 1000" u="1"/>
        <s v="чистота, енергія, схожість, m1009" u="1"/>
        <s v="чистота, енергія, схожість, m1004" u="1"/>
      </sharedItems>
    </cacheField>
    <cacheField name="23" numFmtId="0">
      <sharedItems containsNonDate="0" containsString="0" containsBlank="1"/>
    </cacheField>
    <cacheField name="24" numFmtId="0">
      <sharedItems containsBlank="1"/>
    </cacheField>
    <cacheField name="25" numFmtId="0">
      <sharedItems containsNonDate="0" containsString="0" containsBlank="1"/>
    </cacheField>
    <cacheField name="26" numFmtId="0">
      <sharedItems containsNonDate="0" containsString="0" containsBlank="1"/>
    </cacheField>
    <cacheField name="27" numFmtId="49">
      <sharedItems containsNonDate="0" containsBlank="1" count="676">
        <m/>
        <s v="0000000000561" u="1"/>
        <s v="0000000000745" u="1"/>
        <s v="0000000000538 " u="1"/>
        <s v="0000000007555" u="1"/>
        <s v="0000000006355" u="1"/>
        <s v="0000000006447" u="1"/>
        <s v="0000000002262" u="1"/>
        <s v="0000000002362" u="1"/>
        <s v="0000000006463" u="1"/>
        <s v="0000000002738" u="1"/>
        <s v="0000000001338" u="1"/>
        <s v="0000000005071" u="1"/>
        <s v="0000000000038" u="1"/>
        <s v="0000000008148" u="1"/>
        <s v="0000000005747" u="1"/>
        <s v="0000000000154" u="1"/>
        <s v="0000000000246" u="1"/>
        <s v="0000000008149 " u="1"/>
        <s v="0000000005663" u="1"/>
        <s v="0000000000162" u="1"/>
        <s v="0000000006856 " u="1"/>
        <s v="0000000001662" u="1"/>
        <s v="0000000001754" u="1"/>
        <s v="0000000001846" u="1"/>
        <s v="0000000005855" u="1"/>
        <s v="0000000001770" u="1"/>
        <s v="0000000006048" u="1"/>
        <s v="0000000000562" u="1"/>
        <s v="0000000000746" u="1"/>
        <s v="0000000007272" u="1"/>
        <s v="0000000000447 " u="1"/>
        <s v="0000000000946" u="1"/>
        <s v="0000000007472" u="1"/>
        <s v="0000000006348" u="1"/>
        <s v="0000000000770" u="1"/>
        <s v="0000000003747" u="1"/>
        <s v="0000000002263" u="1"/>
        <s v="0000000001047" u="1"/>
        <s v="0000000002363" u="1"/>
        <s v="0000000006464" u="1"/>
        <s v="0000000002463" u="1"/>
        <s v="0000000001155" u="1"/>
        <s v="0000000005072" u="1"/>
        <s v="0000000005348" u="1"/>
        <s v="0000000002080 " u="1"/>
        <s v="0000000001355" u="1"/>
        <s v="0000000006680" u="1"/>
        <s v="0000000005748" u="1"/>
        <s v="0000000000155" u="1"/>
        <s v="0000000000247" u="1"/>
        <s v="0000000005700" u="1"/>
        <s v="0000000001839" u="1"/>
        <s v="0000000005664" u="1"/>
        <s v="0000000000163" u="1"/>
        <s v="0000000005800" u="1"/>
        <s v="0000000001663" u="1"/>
        <s v="0000000001847" u="1"/>
        <s v="0000000005956" u="1"/>
        <s v="0000000000639" u="1"/>
        <s v="0000000003156" u="1"/>
        <s v="0000000006049" u="1"/>
        <s v="0000000000471" u="1"/>
        <s v="0000000000563" u="1"/>
        <s v="0000000000747" u="1"/>
        <s v="0000000002000" u="1"/>
        <s v="0000000000448 " u="1"/>
        <s v="0000000007381" u="1"/>
        <s v="0000000002156" u="1"/>
        <s v="0000000006349" u="1"/>
        <s v="0000000007701" u="1"/>
        <s v="0000000001772 " u="1"/>
        <s v="0000000006081" u="1"/>
        <s v="0000000002264" u="1"/>
        <s v="0000000007901" u="1"/>
        <s v="0000000001048" u="1"/>
        <s v="0000000002881 - скасовано" u="1"/>
        <s v="0000000002180" u="1"/>
        <s v="0000000002364" u="1"/>
        <s v="0000000006465" u="1"/>
        <s v="0000000001156" u="1"/>
        <s v="0000000005073" u="1"/>
        <s v="0000000006701" u="1"/>
        <s v="0000000001200" u="1"/>
        <s v="0000000002572" u="1"/>
        <s v="0000000006765" u="1"/>
        <s v="0000000006857" u="1"/>
        <s v="0000000002580" u="1"/>
        <s v="0000000006681" u="1"/>
        <s v="0000000006957" u="1"/>
        <s v="0000000001180" u="1"/>
        <s v="0000000006781" u="1"/>
        <s v="0000000001464" u="1"/>
        <s v="0000000000248" u="1"/>
        <s v="0000000005082 " u="1"/>
        <s v="0000000005665" u="1"/>
        <s v="0000000005801" u="1"/>
        <s v="0000000007058" u="1"/>
        <s v="0000000005857" u="1"/>
        <s v="0000000004549" u="1"/>
        <s v="0000000007158" u="1"/>
        <s v="0000000002980" u="1"/>
        <s v="0000000000180" u="1"/>
        <s v="0000000001900" u="1"/>
        <s v="0000000000472" u="1"/>
        <s v="0000000000564" u="1"/>
        <s v="0000000000748" u="1"/>
        <s v="0000000006102" u="1"/>
        <s v="0000000002101" u="1"/>
        <s v="0000000004773" u="1"/>
        <s v="0000000007702" u="1"/>
        <s v="0000000007390" u="1"/>
        <s v="0000000004881" u="1"/>
        <s v="0000000007766" u="1"/>
        <s v="0000000002081" u="1"/>
        <s v="0000000002265" u="1"/>
        <s v="0000000002357" u="1"/>
        <s v="0000000001049" u="1"/>
        <s v="0000000003949" u="1"/>
        <s v="0000000002365" u="1"/>
        <s v="0000000002457" u="1"/>
        <s v="0000000002373" u="1"/>
        <s v="0000000001157" u="1"/>
        <s v="0000000005074" u="1"/>
        <s v="0000000006702" u="1"/>
        <s v="0000000001201" u="1"/>
        <s v="0000000001349" u="1"/>
        <s v="0000000005310" u="1"/>
        <s v="0000000002481" u="1"/>
        <s v="0000000002573" u="1"/>
        <s v="0000000006674" u="1"/>
        <s v="0000000006766" u="1"/>
        <s v="0000000001357" u="1"/>
        <s v="0000000002765" u="1"/>
        <s v="0000000006682" u="1"/>
        <s v="0000000006958" u="1"/>
        <s v="0000000005282" u="1"/>
        <s v="0000000006782" u="1"/>
        <s v="0000000001465" u="1"/>
        <s v="0000000001601" u="1"/>
        <s v="0000000005610" u="1"/>
        <s v="0000000001749" u="1"/>
        <s v="0000000005666" u="1"/>
        <s v="0000000004402" u="1"/>
        <s v="0000000002881" u="1"/>
        <s v="0000000000449" u="1"/>
        <s v="0000000001765" u="1"/>
        <s v="0000000000181" u="1"/>
        <s v="0000000000549" u="1"/>
        <s v="0000000001773" u="1"/>
        <s v="0000000000281" u="1"/>
        <s v="0000000007175" u="1"/>
        <s v="0000000000565" u="1"/>
        <s v="0000000000749" u="1"/>
        <s v="0000000004390" u="1"/>
        <s v="0000000004710" u="1"/>
        <s v="0000000007275" u="1"/>
        <s v="0000000004411 " u="1"/>
        <s v="0000000001766 " u="1"/>
        <s v="0000000001981" u="1"/>
        <s v="0000000000673" u="1"/>
        <s v="0000000001774 " u="1"/>
        <s v="0000000000466 " u="1"/>
        <s v="0000000000773" u="1"/>
        <s v="0000000002258" u="1"/>
        <s v="0000000003610" u="1"/>
        <s v="0000000007675" u="1"/>
        <s v="0000000007767" u="1"/>
        <s v="0000000002003 " u="1"/>
        <s v="0000000002082" u="1"/>
        <s v="0000000002266" u="1"/>
        <s v="0000000007903" u="1"/>
        <s v="0000000000881" u="1"/>
        <s v="0000000002090" u="1"/>
        <s v="0000000006467" u="1"/>
        <s v="0000000002410" u="1"/>
        <s v="0000000006291" u="1"/>
        <s v="0000000005075" u="1"/>
        <s v="0000000001202" u="1"/>
        <s v="0000000002290" u="1"/>
        <s v="0000000002610" u="1"/>
        <s v="0000000006675" u="1"/>
        <s v="0000000001358" u="1"/>
        <s v="0000000006903" u="1"/>
        <s v="0000000004059" u="1"/>
        <s v="0000000002582" u="1"/>
        <s v="0000000005283" u="1"/>
        <s v="0000000001502" u="1"/>
        <s v="0000000006783" u="1"/>
        <s v="0000000001466" u="1"/>
        <s v="0000000000066" u="1"/>
        <s v="0000000001602" u="1"/>
        <s v="0000000005611" u="1"/>
        <s v="0000000000110" u="1"/>
        <s v="0000000006883" u="1"/>
        <s v="0000000002790" u="1"/>
        <s v="0000000004503" u="1"/>
        <s v="0000000000779, 0000000001043" u="1"/>
        <s v="0000000000182" u="1"/>
        <s v="0000000001902" u="1"/>
        <s v="0000000001682" u="1"/>
        <s v="0000000000282" u="1"/>
        <s v="0000000001910" u="1"/>
        <s v="0000000005975" u="1"/>
        <s v="0000000000290" u="1"/>
        <s v="0000000000474" u="1"/>
        <s v="0000000000566" u="1"/>
        <s v="0000000004711" u="1"/>
        <s v="0000000007276" u="1"/>
        <s v="0000000001790" u="1"/>
        <s v="0000000000482" u="1"/>
        <s v="0000000007376" u="1"/>
        <s v="0000000001767 " u="1"/>
        <s v="0000000000674" u="1"/>
        <s v="0000000002159" u="1"/>
        <s v="0000000000191 " u="1"/>
        <s v="0000000001990" u="1"/>
        <s v="0000000000590" u="1"/>
        <s v="0000000000291 " u="1"/>
        <s v="0000000004883" u="1"/>
        <s v="0000000002083" u="1"/>
        <s v="0000000002267" u="1"/>
        <s v="0000000007720" u="1"/>
        <s v="0000000002367" u="1"/>
        <s v="0000000006468" u="1"/>
        <s v="0000000000890" u="1"/>
        <s v="0000000005076" u="1"/>
        <s v="0000000006704" u="1"/>
        <s v="0000000001203" u="1"/>
        <s v="0000000000990" u="1"/>
        <s v="0000000002391" u="1"/>
        <s v="0000000006676" u="1"/>
        <s v="0000000001359" u="1"/>
        <s v="0000000005284" u="1"/>
        <s v="0000000001503" u="1"/>
        <s v="0000000006784" u="1"/>
        <s v="0000000001467" u="1"/>
        <s v="0000000000111" u="1"/>
        <s v="0000000006884" u="1"/>
        <s v="0000000005668" u="1"/>
        <s v="0000000000167" u="1"/>
        <s v="0000000002791" u="1"/>
        <s v="0000000008114 " u="1"/>
        <s v="0000000001583" u="1"/>
        <s v="0000000000283" u="1"/>
        <s v="0000000001911" u="1"/>
        <s v="0000000000567" u="1"/>
        <s v="0000000004712" u="1"/>
        <s v="0000000002004" u="1"/>
        <s v="0000000004584" u="1"/>
        <s v="0000000000803" u="1"/>
        <s v="0000000000591" u="1"/>
        <s v="0000000000775" u="1"/>
        <s v="0000000003612" u="1"/>
        <s v="0000000006085" u="1"/>
        <s v="0000000006269" u="1"/>
        <s v="0000000000875" u="1"/>
        <s v="0000000000967" u="1"/>
        <s v="0000000002084" u="1"/>
        <s v="0000000002268" u="1"/>
        <s v="0000000000883" u="1"/>
        <s v="0000000000975" u="1"/>
        <s v="0000000006469" u="1"/>
        <s v="0000000000891" u="1"/>
        <s v="0000000007614 " u="1"/>
        <s v="0000000002284" u="1"/>
        <s v="0000000002376" u="1"/>
        <s v="0000000006293" u="1"/>
        <s v="0000000001204" u="1"/>
        <s v="0000000002292" u="1"/>
        <s v="0000000002384" u="1"/>
        <s v="0000000005085" u="1"/>
        <s v="0000000002668" u="1"/>
        <s v="0000000007993" u="1"/>
        <s v="0000000006777" u="1"/>
        <s v="0000000001184" u="1"/>
        <s v="0000000005285" u="1"/>
        <s v="0000000001504" u="1"/>
        <s v="0000000005421" u="1"/>
        <s v="0000000006877" u="1"/>
        <s v="0000000001376" u="1"/>
        <s v="0000000001604" u="1"/>
        <s v="0000000006885" u="1"/>
        <s v="0000000006893" u="1"/>
        <s v="0000000004505" u="1"/>
        <s v="0000000005422 " u="1"/>
        <s v="0000000001584" u="1"/>
        <s v="0000000001768" u="1"/>
        <s v="0000000000284" u="1"/>
        <s v="0000000001912" u="1"/>
        <s v="0000000004705" u="1"/>
        <s v="0000000001784" u="1"/>
        <s v="0000000005977" u="1"/>
        <s v="0000000000476" u="1"/>
        <s v="0000000001920" u="1"/>
        <s v="0000000004393" u="1"/>
        <s v="0000000002005" u="1"/>
        <s v="0000000001792" u="1"/>
        <s v="0000000000804" u="1"/>
        <s v="0000000001984" u="1"/>
        <s v="0000000000592" u="1"/>
        <s v="0000000007486" u="1"/>
        <s v="0000000007578" u="1"/>
        <s v="0000000002169" u="1"/>
        <s v="0000000006086" u="1"/>
        <s v="0000000000876" u="1"/>
        <s v="0000000000968" u="1"/>
        <s v="0000000004885" u="1"/>
        <s v="0000000007494" u="1"/>
        <s v="ВІДМОВА" u="1"/>
        <s v="0000000000884" u="1"/>
        <s v="0000000007730" u="1"/>
        <s v="0000000000892" u="1"/>
        <s v="0000000002285" u="1"/>
        <s v="0000000003821" u="1"/>
        <s v="0000000005030" u="1"/>
        <s v="0000000002293" u="1"/>
        <s v="0000000002385" u="1"/>
        <s v="0000000002477" u="1"/>
        <s v="0000000002705" u="1"/>
        <s v="0000000005086" u="1"/>
        <s v="0000000001121" u="1"/>
        <s v="0000000002178 " u="1"/>
        <s v="0000000006722" u="1"/>
        <s v="0000000006778" u="1"/>
        <s v="0000000005286" u="1"/>
        <s v="0000000001505" u="1"/>
        <s v="0000000006615 " u="1"/>
        <s v="0000000002593" u="1"/>
        <s v="0000000001377" u="1"/>
        <s v="0000000006794" u="1"/>
        <s v="0000000006886" u="1"/>
        <s v="0000000005530" u="1"/>
        <s v="0000000006679 " u="1"/>
        <s v="0000000002977" u="1"/>
        <s v="0000000000177" u="1"/>
        <s v="0000000001713" u="1"/>
        <s v="0000000004414" u="1"/>
        <s v="0000000004506" u="1"/>
        <s v="0000000001769" u="1"/>
        <s v="0000000000093" u="1"/>
        <s v="0000000000285" u="1"/>
        <s v="0000000000469" u="1"/>
        <s v="0000000005978" u="1"/>
        <s v="0000000001921" u="1"/>
        <s v="0000000007415" u="1"/>
        <s v="0000000002006" u="1"/>
        <s v="0000000000178 " u="1"/>
        <s v="0000000001793" u="1"/>
        <s v="0000000000805" u="1"/>
        <s v="0000000007379" u="1"/>
        <s v="0000000001985" u="1"/>
        <s v="0000000007387" u="1"/>
        <s v="0000000006079" u="1"/>
        <s v="0000000007487" u="1"/>
        <s v="0000000006087" u="1"/>
        <s v="0000000007715" u="1"/>
        <s v="0000000004886" u="1"/>
        <s v="0000000004930" u="1"/>
        <s v="0000000002222" u="1"/>
        <s v="0000000000885" u="1"/>
        <s v="0000000007731" u="1"/>
        <s v="0000000002230" u="1"/>
        <s v="0000000000893" u="1"/>
        <s v="0000000002286" u="1"/>
        <s v="0000000006295" u="1"/>
        <s v="0000000007831" u="1"/>
        <s v="0000000002514" u="1"/>
        <s v="0000000006707" u="1"/>
        <s v="0000000002386" u="1"/>
        <s v="0000000007931" u="1"/>
        <s v="0000000005087" u="1"/>
        <s v="0000000006679" u="1"/>
        <s v="0000000006779" u="1"/>
        <s v="0000000002630" u="1"/>
        <s v="0000000001506" u="1"/>
        <s v="0000000005423" u="1"/>
        <s v="0000000001378" u="1"/>
        <s v="0000000002730" u="1"/>
        <s v="0000000008009 " u="1"/>
        <s v="0000000001606" u="1"/>
        <s v="0000000005615" u="1"/>
        <s v="0000000006795" u="1"/>
        <s v="0000000006887" u="1"/>
        <s v="0000000005531" u="1"/>
        <s v="0000000002978" u="1"/>
        <s v="0000000001678" u="1"/>
        <s v="0000000000094" u="1"/>
        <s v="0000000001694" u="1"/>
        <s v="0000000001922" u="1"/>
        <s v="0000000007416" u="1"/>
        <s v="0000000001794" u="1"/>
        <s v="0000000000806" u="1"/>
        <s v="0000000005688 " u="1"/>
        <s v="0000000001986" u="1"/>
        <s v="0000000000586" u="1"/>
        <s v="0000000000594" u="1"/>
        <s v="0000000000778" u="1"/>
        <s v="0000000007488" u="1"/>
        <s v="0000000002079" u="1"/>
        <s v="0000000007716" u="1"/>
        <s v="0000000002123" u="1"/>
        <s v="0000000004887" u="1"/>
        <s v="0000000000830" u="1"/>
        <s v="0000000004931" u="1"/>
        <s v="0000000000930" u="1"/>
        <s v="0000000002095" u="1"/>
        <s v="0000000003907" u="1"/>
        <s v="0000000002231" u="1"/>
        <s v="0000000000894" u="1"/>
        <s v="0000000002287" u="1"/>
        <s v="0000000002379" u="1"/>
        <s v="0000000007832" u="1"/>
        <s v="0000000002423" u="1"/>
        <s v="0000000002515" u="1"/>
        <s v="0000000006708" u="1"/>
        <s v="0000000004740 " u="1"/>
        <s v="0000000002295" u="1"/>
        <s v="0000000002387" u="1"/>
        <s v="0000000002479" u="1"/>
        <s v="0000000005088" u="1"/>
        <s v="0000000006440" u="1"/>
        <s v="0000000002408 " u="1"/>
        <s v="0000000002587" u="1"/>
        <s v="0000000002631" u="1"/>
        <s v="0000000005424" u="1"/>
        <s v="0000000001379" u="1"/>
        <s v="0000000005340" u="1"/>
        <s v="0000000005432" u="1"/>
        <s v="0000000002787" u="1"/>
        <s v="0000000006796" u="1"/>
        <s v="0000000001431" u="1"/>
        <s v="0000000005532" u="1"/>
        <s v="0000000000307" u="1"/>
        <s v="0000000002979" u="1"/>
        <s v="0000000006896" u="1"/>
        <s v="0000000000179" u="1"/>
        <s v="0000000004288" u="1"/>
        <s v="0000000005732" u="1"/>
        <s v="0000000004516" u="1"/>
        <s v="0000000001795" u="1"/>
        <s v="0000000001979" u="1"/>
        <s v="0000000005940" u="1"/>
        <s v="0000000000531" u="1"/>
        <s v="0000000000587" u="1"/>
        <s v="0000000007525" u="1"/>
        <s v="0000000004709 " u="1"/>
        <s v="0000000000779" u="1"/>
        <s v="0000000002124" u="1"/>
        <s v="0000000000879" u="1"/>
        <s v="0000000004888" u="1"/>
        <s v="0000000004932" u="1"/>
        <s v="0000000007497" u="1"/>
        <s v="0000000002088" u="1"/>
        <s v="0000000002224" u="1"/>
        <s v="0000000000887" u="1"/>
        <s v="0000000002232" u="1"/>
        <s v="0000000002288" u="1"/>
        <s v="0000000006297" u="1"/>
        <s v="0000000002424" u="1"/>
        <s v="0000000005033" u="1"/>
        <s v="0000000007350 " u="1"/>
        <s v="0000000002296" u="1"/>
        <s v="0000000001308" u="1"/>
        <s v="0000000002588" u="1"/>
        <s v="0000000002688" u="1"/>
        <s v="0000000001240" u="1"/>
        <s v="0000000005617" u="1"/>
        <s v="0000000002788" u="1"/>
        <s v="0000000006889" u="1"/>
        <s v="0000000002740" u="1"/>
        <s v="0000000005533" u="1"/>
        <s v="0000000000308" u="1"/>
        <s v="0000000004417" u="1"/>
        <s v="0000000008150" u="1"/>
        <s v="0000000006997" u="1"/>
        <s v="0000000005689" u="1"/>
        <s v="0000000002689 " u="1"/>
        <s v="0000000001596" u="1"/>
        <s v="0000000004525" u="1"/>
        <s v="0000000004617" u="1"/>
        <s v="0000000001788" u="1"/>
        <s v="0000000002009" u="1"/>
        <s v="0000000001796" u="1"/>
        <s v="0000000001840" u="1"/>
        <s v="0000000000532" u="1"/>
        <s v="0000000001988" u="1"/>
        <s v="0000000000588" u="1"/>
        <s v="0000000007526" u="1"/>
        <s v="0000000007618" u="1"/>
        <s v="0000000000640" u="1"/>
        <s v="0000000004741" u="1"/>
        <s v="0000000006042" u="1"/>
        <s v="0000000007498" u="1"/>
        <s v="0000000002225" u="1"/>
        <s v="0000000006050" u="1"/>
        <s v="0000000000888" u="1"/>
        <s v="0000000002097" u="1"/>
        <s v="0000000007734" u="1"/>
        <s v="0000000002233" u="1"/>
        <s v="0000000000940" u="1"/>
        <s v="0000000006298" u="1"/>
        <s v="0000000002425" u="1"/>
        <s v="0000000002517" u="1"/>
        <s v="0000000005034" u="1"/>
        <s v="0000000002297" u="1"/>
        <s v="0000000002389" u="1"/>
        <s v="0000000007750" u="1"/>
        <s v="0000000002525" u="1"/>
        <s v="0000000002617" u="1"/>
        <s v="0000000006350" u="1"/>
        <s v="0000000006442" u="1"/>
        <s v="0000000006634" u="1"/>
        <s v="0000000008027" u="1"/>
        <s v="0000000002541" u="1"/>
        <s v="0000000002641" u="1"/>
        <s v="0000000001241" u="1"/>
        <s v="0000000001609" u="1"/>
        <s v="0000000005342" u="1"/>
        <s v="0000000002789" u="1"/>
        <s v="0000000001341" u="1"/>
        <s v="0000000005534" u="1"/>
        <s v="0000000008028 " u="1"/>
        <s v="0000000004142" u="1"/>
        <s v="0000000008151" u="1"/>
        <s v="0000000006998" u="1"/>
        <s v="0000000005698" u="1"/>
        <s v="0000000005750" u="1"/>
        <s v="0000000001797" u="1"/>
        <s v="0000000001841" u="1"/>
        <s v="0000000005850" u="1"/>
        <s v="0000000000589" u="1"/>
        <s v="0000000005950" u="1"/>
        <s v="0000000000641" u="1"/>
        <s v="0000000004742" u="1"/>
        <s v="0000000004926" u="1"/>
        <s v="0000000007535" u="1"/>
        <s v="0000000006043" u="1"/>
        <s v="0000000000925" u="1"/>
        <s v="0000000004934" u="1"/>
        <s v="0000000007499" u="1"/>
        <s v="0000000000933" u="1"/>
        <s v=" 0000000000931" u="1"/>
        <s v="0000000007551" u="1"/>
        <s v="0000000002234" u="1"/>
        <s v="0000000000941" u="1"/>
        <s v="0000000003550" u="1"/>
        <s v="0000000002334" u="1"/>
        <s v="0000000002518" u="1"/>
        <s v="0000000002298" u="1"/>
        <s v="0000000007751" u="1"/>
        <s v="0000000002526" u="1"/>
        <s v="0000000006351" u="1"/>
        <s v="0000000006635" u="1"/>
        <s v="0000000005419" u="1"/>
        <s v="0000000007552 " u="1"/>
        <s v="0000000001050" u="1"/>
        <s v="0000000001242" u="1"/>
        <s v="0000000005527" u="1"/>
        <s v="0000000001342" u="1"/>
        <s v="0000000005535" u="1"/>
        <s v="0000000006943" u="1"/>
        <s v="0000000000226" u="1"/>
        <s v="0000000006999" u="1"/>
        <s v="0000000000142" u="1"/>
        <s v="0000000001598" u="1"/>
        <s v="0000000004399" u="1"/>
        <s v="0000000001750" u="1"/>
        <s v="0000000001842" u="1"/>
        <s v="0000000005851" u="1"/>
        <s v="ЗАДУБЛЬОВАНО" u="1"/>
        <s v="0000000000450" u="1"/>
        <s v="0000000000642" u="1"/>
        <s v="0000000004927" u="1"/>
        <s v="0000000007536" u="1"/>
        <s v="0000000006044" u="1"/>
        <s v="0000000000742" u="1"/>
        <s v="0000000006052" u="1"/>
        <s v="0000000000942" u="1"/>
        <s v="0000000007560" u="1"/>
        <s v="0000000002427" u="1"/>
        <s v="0000000002619" u="1"/>
        <s v="0000000006352" u="1"/>
        <s v="0000000006444" u="1"/>
        <s v="0000000006636" u="1"/>
        <s v="0000000005328" u="1"/>
        <s v="0000000001199" u="1"/>
        <s v="0000000001151" u="1"/>
        <s v="0000000001243" u="1"/>
        <s v="0000000005528" u="1"/>
        <s v="0000000001343" u="1"/>
        <s v="0000000004136" u="1"/>
        <s v="0000000000143" u="1"/>
        <s v="0000000006960" u="1"/>
        <s v="0000000000243" u="1"/>
        <s v="0000000000036 " u="1"/>
        <s v="0000000001751" u="1"/>
        <s v="0000000005852" u="1"/>
        <s v="0000000006029" u="1"/>
        <s v="0000000001899" u="1"/>
        <s v="0000000000451" u="1"/>
        <s v="0000000004736" u="1"/>
        <s v="0000000000551" u="1"/>
        <s v="0000000004928" u="1"/>
        <s v="0000000007537" u="1"/>
        <s v="0000000006045" u="1"/>
        <s v="0000000004936" u="1"/>
        <s v="0000000007453" u="1"/>
        <s v="0000000002228" u="1"/>
        <s v="0000000000536 " u="1"/>
        <s v="0000000004944" u="1"/>
        <s v="0000000007553" u="1"/>
        <s v="0000000000943" u="1"/>
        <s v="0000000007561" u="1"/>
        <s v="0000000007929" u="1"/>
        <s v="0000000002428" u="1"/>
        <s v="0000000006161" u="1"/>
        <s v="0000000005037" u="1"/>
        <s v="0000000004929 " u="1"/>
        <s v="0000000000951" u="1"/>
        <s v="0000000006353" u="1"/>
        <s v="0000000006637" u="1"/>
        <s v="0000000001152" u="1"/>
        <s v="0000000001336" u="1"/>
        <s v="0000000005345" u="1"/>
        <s v="0000000001344" u="1"/>
        <s v="0000000000036" u="1"/>
        <s v="0000000008146" u="1"/>
        <s v="0000000002660" u="1"/>
        <s v="0000000005453" u="1"/>
        <s v="0000000002760" u="1"/>
        <s v="0000000000144" u="1"/>
        <s v="0000000004061" u="1"/>
        <s v="0000000002860" u="1"/>
        <s v="0000000006961" u="1"/>
        <s v="0000000000060" u="1"/>
        <s v="0000000000244" u="1"/>
        <s v="0000000004537" u="1"/>
        <s v="0000000001752" u="1"/>
        <s v="0000000001844" u="1"/>
        <s v="0000000005853" u="1"/>
        <s v="0000000000452" u="1"/>
        <s v="0000000007346" u="1"/>
        <s v="0000000000552" u="1"/>
        <s v="0000000007170" u="1"/>
        <s v="0000000006046" u="1"/>
        <s v="0000000000560" u="1"/>
        <s v="0000000000844" u="1"/>
        <s v="0000000003553" u="1"/>
        <s v="0000000007562" u="1"/>
        <s v="0000000002429" u="1"/>
        <s v="0000000006354" u="1"/>
        <s v="0000000002261" u="1"/>
        <s v="0000000006638" u="1"/>
        <s v="0000000002361" u="1"/>
        <s v="0000000006370" u="1"/>
        <s v="0000000006462" u="1"/>
        <s v="0000000002645" u="1"/>
        <s v="0000000006470" u="1"/>
        <s v="0000000001153" u="1"/>
        <s v="0000000001345" u="1"/>
        <s v="0000000005354" u="1"/>
        <s v="0000000008147" u="1"/>
        <s v="0000000002661" u="1"/>
        <s v="0000000001353" u="1"/>
        <s v="0000000002953" u="1"/>
        <s v="0000000004538" u="1"/>
        <s v="0000000001753" u="1"/>
        <s v="0000000005854" u="1"/>
        <s v="0000000000261" u="1"/>
        <s v="0000000000361" u="1"/>
        <s v="0000000000637" u="1"/>
        <s v="0000000001646 " u="1"/>
        <s v="0000000000829" u="1"/>
        <s v="0000000007171" u="1"/>
        <s v="000000000604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imon" refreshedDate="44956.760605555559" createdVersion="4" refreshedVersion="6" minRefreshableVersion="3" recordCount="78">
  <cacheSource type="worksheet">
    <worksheetSource name="Таблица2"/>
  </cacheSource>
  <cacheFields count="39">
    <cacheField name="1" numFmtId="0">
      <sharedItems containsString="0" containsBlank="1" containsNumber="1" containsInteger="1" minValue="1" maxValue="39"/>
    </cacheField>
    <cacheField name="2" numFmtId="49">
      <sharedItems containsDate="1" containsBlank="1" containsMixedTypes="1" minDate="1900-01-09T21:10:04" maxDate="1900-01-05T06:01:05" count="4237">
        <s v="178809"/>
        <n v="178695"/>
        <n v="178694"/>
        <n v="178692"/>
        <n v="178691"/>
        <n v="178689"/>
        <n v="178686"/>
        <n v="178685"/>
        <n v="178684"/>
        <n v="178683"/>
        <n v="178682"/>
        <n v="178677"/>
        <n v="178675"/>
        <n v="178672"/>
        <n v="178671"/>
        <n v="178661"/>
        <n v="178660"/>
        <n v="178659"/>
        <n v="178658"/>
        <n v="178657"/>
        <n v="178656"/>
        <n v="178655"/>
        <n v="178654"/>
        <n v="178653"/>
        <s v="178718"/>
        <s v="178693"/>
        <n v="178690"/>
        <s v="178688"/>
        <s v="178687"/>
        <s v="178673"/>
        <s v="178663"/>
        <s v="178597"/>
        <n v="178596"/>
        <s v="178595"/>
        <s v="178518"/>
        <s v="178514"/>
        <s v="178513"/>
        <s v="178512"/>
        <s v="178511"/>
        <s v="178510"/>
        <s v="178509"/>
        <n v="178508"/>
        <n v="178507"/>
        <s v="178504"/>
        <s v="178496"/>
        <s v="178493"/>
        <s v="178474"/>
        <n v="178784"/>
        <n v="178783"/>
        <n v="178782"/>
        <n v="178781"/>
        <n v="178780"/>
        <n v="178779"/>
        <n v="178778"/>
        <m/>
        <s v="056593" u="1"/>
        <s v="080992" u="1"/>
        <n v="129653" u="1"/>
        <s v="139682" u="1"/>
        <n v="127591" u="1"/>
        <s v="083357" u="1"/>
        <s v="068358" u="1"/>
        <s v="091757" u="1"/>
        <n v="127592" u="1"/>
        <d v="2018-09-19T00:00:00" u="1"/>
        <s v="044731" u="1"/>
        <d v="2018-05-30T00:00:00" u="1"/>
        <s v="134848" u="1"/>
        <n v="129656" u="1"/>
        <s v="029480" u="1"/>
        <n v="120029" u="1"/>
        <s v="037694" u="1"/>
        <s v="097491 " u="1"/>
        <s v="123997" u="1"/>
        <s v="030245" u="1"/>
        <s v="036059" u="1"/>
        <s v="020646" u="1"/>
        <s v="062644" u="1"/>
        <s v="101535 " u="1"/>
        <s v="064644" u="1"/>
        <s v="042831" u="1"/>
        <d v="2018-10-19T00:00:00" u="1"/>
        <s v="043831" u="1"/>
        <s v="047645" u="1"/>
        <s v="020580" u="1"/>
        <s v="049645" u="1"/>
        <s v="081008" u="1"/>
        <s v="052845 " u="1"/>
        <s v="088391" u="1"/>
        <s v="026580" u="1"/>
        <s v="114883" u="1"/>
        <s v="139696" u="1"/>
        <s v="118883" u="1"/>
        <n v="121409" u="1"/>
        <s v="136247" u="1"/>
        <n v="139255" u="1"/>
        <s v="089809" u="1"/>
        <n v="139256" u="1"/>
        <s v="059144 " u="1"/>
        <s v="099142 " u="1"/>
        <s v="125648" u="1"/>
        <s v="100197 " u="1"/>
        <s v="050959" u="1"/>
        <s v="142395" u="1"/>
        <n v="139257" u="1"/>
        <s v="099090" u="1"/>
        <d v="2018-11-19T00:00:00" u="1"/>
        <s v="101383 " u="1"/>
        <n v="139258" u="1"/>
        <s v="025932" u="1"/>
        <d v="2018-07-30T00:00:00" u="1"/>
        <n v="139259" u="1"/>
        <s v="033894" u="1"/>
        <s v="038946 " u="1"/>
        <s v="138796" u="1"/>
        <n v="115911" u="1"/>
        <s v="095508" u="1"/>
        <s v="138982" u="1"/>
        <s v="094056 " u="1"/>
        <s v="129133" u="1"/>
        <s v="036445" u="1"/>
        <s v="019446" u="1"/>
        <n v="115913" u="1"/>
        <s v="020594" u="1"/>
        <d v="2018-08-30T00:00:00" u="1"/>
        <s v="027594" u="1"/>
        <s v="050993" u="1"/>
        <s v="024580 " u="1"/>
        <s v="069592" u="1"/>
        <s v="072992" u="1"/>
        <s v="033994" u="1"/>
        <s v="088208" u="1"/>
        <n v="115915" u="1"/>
        <s v="024145" u="1"/>
        <s v="086142" u="1"/>
        <n v="137895" u="1"/>
        <n v="115916" u="1"/>
        <s v="099356" u="1"/>
        <n v="137896" u="1"/>
        <s v="096542" u="1"/>
        <n v="137897" u="1"/>
        <s v="115382" u="1"/>
        <n v="137898" u="1"/>
        <s v="063692" u="1"/>
        <s v="125834 " u="1"/>
        <s v="081242" u="1"/>
        <s v="118997" u="1"/>
        <s v="138996" u="1"/>
        <s v="036030" u="1"/>
        <n v="115920" u="1"/>
        <s v="078257 " u="1"/>
        <s v="053830" u="1"/>
        <s v="101697" u="1"/>
        <s v="088857" u="1"/>
        <d v="2018-02-09T00:00:00" u="1"/>
        <s v="039393" u="1"/>
        <d v="2018-10-30T00:00:00" u="1"/>
        <n v="115922" u="1"/>
        <s v="045158" u="1"/>
        <n v="137909" u="1"/>
        <s v="083342" u="1"/>
        <s v="038130" u="1"/>
        <s v="110648" u="1"/>
        <s v="027345" u="1"/>
        <s v="048344" u="1"/>
        <s v="044092" u="1"/>
        <s v="091742" u="1"/>
        <s v="025531" u="1"/>
        <n v="115924" u="1"/>
        <s v="095542 " u="1"/>
        <s v="077743" u="1"/>
        <s v="056492" u="1"/>
        <s v="097490" u="1"/>
        <s v="044893" u="1"/>
        <s v="078108" u="1"/>
        <s v="046893" u="1"/>
        <n v="140667" u="1"/>
        <s v="083256" u="1"/>
        <s v="097041" u="1"/>
        <s v="071909" u="1"/>
        <s v="034230" u="1"/>
        <n v="125555" u="1"/>
        <s v="025631" u="1"/>
        <s v="095842" u="1"/>
        <s v="089190" u="1"/>
        <s v="098842" u="1"/>
        <s v="053209" u="1"/>
        <n v="132420" u="1"/>
        <s v="040158 " u="1"/>
        <s v="134232" u="1"/>
        <s v="100196" u="1"/>
        <s v="087356" u="1"/>
        <s v="025545" u="1"/>
        <s v="054758" u="1"/>
        <s v="101382" u="1"/>
        <s v="044730" u="1"/>
        <s v="038945" u="1"/>
        <n v="135178" u="1"/>
        <n v="140680" u="1"/>
        <s v="101997" u="1"/>
        <s v="053309" u="1"/>
        <s v="119596" u="1"/>
        <s v="093107 " u="1"/>
        <s v="054309" u="1"/>
        <s v="091055" u="1"/>
        <s v="132146" u="1"/>
        <s v="058057" u="1"/>
        <s v="031430" u="1"/>
        <s v="088708" u="1"/>
        <s v="020645" u="1"/>
        <s v="058243" u="1"/>
        <s v="089508 " u="1"/>
        <n v="140684" u="1"/>
        <s v="052858" u="1"/>
        <n v="140685" u="1"/>
        <s v="053858" u="1"/>
        <s v="047644" u="1"/>
        <s v="105296" u="1"/>
        <n v="135184" u="1"/>
        <s v="102282 " u="1"/>
        <s v="053844 " u="1"/>
        <s v="038859" u="1"/>
        <s v="098856" u="1"/>
        <s v="084007" u="1"/>
        <s v="088390" u="1"/>
        <s v="039659 " u="1"/>
        <n v="137936" u="1"/>
        <s v="067008" u="1"/>
        <s v="054792" u="1"/>
        <d v="2018-02-20T00:00:00" u="1"/>
        <n v="137939" u="1"/>
        <s v="36265658" u="1"/>
        <s v="094141 " u="1"/>
        <n v="133814" u="1"/>
        <n v="140691" u="1"/>
        <s v="099341" u="1"/>
        <s v="105648" u="1"/>
        <s v="125647" u="1"/>
        <s v="048358 " u="1"/>
        <n v="133816" u="1"/>
        <n v="140693" u="1"/>
        <s v="022731 " u="1"/>
        <n v="137943" u="1"/>
        <s v="085490" u="1"/>
        <n v="133817" u="1"/>
        <s v="068491" u="1"/>
        <s v="072508" u="1"/>
        <n v="140696" u="1"/>
        <s v="093069" u="1"/>
        <n v="137946" u="1"/>
        <d v="2018-03-20T00:00:00" u="1"/>
        <n v="133820" u="1"/>
        <s v="093055 " u="1"/>
        <s v="062709 " u="1"/>
        <n v="140698" u="1"/>
        <n v="137948" u="1"/>
        <n v="140699" u="1"/>
        <s v="072190" u="1"/>
        <n v="132447" u="1"/>
        <s v="064657" u="1"/>
        <s v="089708 " u="1"/>
        <s v="043844" u="1"/>
        <s v="044844" u="1"/>
        <n v="116631" u="1"/>
        <n v="121445" u="1"/>
        <n v="133824" u="1"/>
        <s v="079190" u="1"/>
        <n v="140701" u="1"/>
        <s v="025393 " u="1"/>
        <n v="116632" u="1"/>
        <n v="140703" u="1"/>
        <s v="135895" u="1"/>
        <s v="048209" u="1"/>
        <s v="088207" u="1"/>
        <n v="137953" u="1"/>
        <n v="140704" u="1"/>
        <d v="2018-08-09T00:00:00" u="1"/>
        <n v="116633" u="1"/>
        <s v="030358" u="1"/>
        <d v="2018-04-20T00:00:00" u="1"/>
        <s v="086141" u="1"/>
        <s v="048143" u="1"/>
        <s v="096355" u="1"/>
        <s v="027330" u="1"/>
        <n v="116634" u="1"/>
        <s v="058357" u="1"/>
        <n v="114571" u="1"/>
        <s v="055543" u="1"/>
        <s v="099355" u="1"/>
        <n v="135206" u="1"/>
        <s v="054291" u="1"/>
        <n v="133831" u="1"/>
        <s v="079342 " u="1"/>
        <s v="134380" u="1"/>
        <n v="116635" u="1"/>
        <s v="102834 " u="1"/>
        <n v="133832" u="1"/>
        <s v="039292" u="1"/>
        <s v="118381" u="1"/>
        <n v="133833" u="1"/>
        <n v="116636" u="1"/>
        <s v="088490 " u="1"/>
        <n v="121450" u="1"/>
        <n v="140711" u="1"/>
        <s v="092890 " u="1"/>
        <n v="133835" u="1"/>
        <s v="119996" u="1"/>
        <n v="116637" u="1"/>
        <n v="135211" u="1"/>
        <s v="102333" u="1"/>
        <n v="121451" u="1"/>
        <n v="133836" u="1"/>
        <n v="140713" u="1"/>
        <s v="097269" u="1"/>
        <d v="2018-01-31T00:00:00" u="1"/>
        <n v="133837" u="1"/>
        <n v="140714" u="1"/>
        <s v="134546" u="1"/>
        <n v="116638" u="1"/>
        <s v="055643" u="1"/>
        <n v="133838" u="1"/>
        <s v="063857" u="1"/>
        <s v="036444 " u="1"/>
        <s v="044858" u="1"/>
        <n v="133839" u="1"/>
        <s v="088856" u="1"/>
        <n v="116639" u="1"/>
        <s v="102696" u="1"/>
        <n v="121453" u="1"/>
        <n v="133840" u="1"/>
        <s v="039392" u="1"/>
        <n v="137967" u="1"/>
        <n v="133841" u="1"/>
        <n v="132466" u="1"/>
        <n v="116640" u="1"/>
        <s v="106882" u="1"/>
        <n v="121454" u="1"/>
        <n v="117328" u="1"/>
        <s v="114032" u="1"/>
        <s v="045157" u="1"/>
        <d v="2018-10-09T00:00:00" u="1"/>
        <s v="083341" u="1"/>
        <n v="116641" u="1"/>
        <s v="038993 " u="1"/>
        <d v="2018-06-20T00:00:00" u="1"/>
        <s v="097807" u="1"/>
        <s v="033558" u="1"/>
        <s v="055557" u="1"/>
        <s v="102181" u="1"/>
        <s v="026530" u="1"/>
        <s v="080956" u="1"/>
        <n v="116642" u="1"/>
        <s v="048091" u="1"/>
        <s v="063957" u="1"/>
        <s v="053291 " u="1"/>
        <s v="035492" u="1"/>
        <s v="075490" u="1"/>
        <n v="116643" u="1"/>
        <n v="114580" u="1"/>
        <s v="078490" u="1"/>
        <s v="143980" u="1"/>
        <s v="042509" u="1"/>
        <s v="046892" u="1"/>
        <n v="116644" u="1"/>
        <s v="089890" u="1"/>
        <s v="083255" u="1"/>
        <d v="2018-11-09T00:00:00" u="1"/>
        <n v="116645" u="1"/>
        <s v="090655" u="1"/>
        <d v="2018-07-20T00:00:00" u="1"/>
        <s v="124532" u="1"/>
        <n v="113207" u="1"/>
        <s v="067442" u="1"/>
        <n v="137979" u="1"/>
        <s v="024192" u="1"/>
        <s v="025630" u="1"/>
        <s v="049443" u="1"/>
        <n v="116646" u="1"/>
        <s v="039658" u="1"/>
        <s v="126280" u="1"/>
        <s v="035592" u="1"/>
        <s v="138494" u="1"/>
        <n v="116647" u="1"/>
        <s v="057391 " u="1"/>
        <n v="125587" u="1"/>
        <s v="058591" u="1"/>
        <n v="136607" u="1"/>
        <n v="120086" u="1"/>
        <n v="137983" u="1"/>
        <s v="039009 " u="1"/>
        <n v="136608" u="1"/>
        <s v="114046" u="1"/>
        <n v="116648" u="1"/>
        <s v="053142" u="1"/>
        <s v="034143" u="1"/>
        <s v="045609" u="1"/>
        <n v="136609" u="1"/>
        <s v="083355" u="1"/>
        <s v="124446" u="1"/>
        <s v="087355" u="1"/>
        <n v="116649" u="1"/>
        <s v="094569" u="1"/>
        <s v="028358" u="1"/>
        <n v="137986" u="1"/>
        <d v="2018-08-20T00:00:00" u="1"/>
        <n v="136611" u="1"/>
        <n v="113211" u="1"/>
        <s v="092941" u="1"/>
        <s v="134846" u="1"/>
        <n v="116650" u="1"/>
        <n v="131111" u="1"/>
        <n v="136613" u="1"/>
        <s v="134594" u="1"/>
        <s v="057691" u="1"/>
        <n v="116651" u="1"/>
        <n v="136615" u="1"/>
        <n v="113213" u="1"/>
        <n v="131114" u="1"/>
        <n v="137991" u="1"/>
        <s v="030243" u="1"/>
        <s v="039309" u="1"/>
        <s v="062708" u="1"/>
        <n v="116652" u="1"/>
        <n v="131116" u="1"/>
        <s v="092907 " u="1"/>
        <n v="116653" u="1"/>
        <n v="131117" u="1"/>
        <n v="121467" u="1"/>
        <s v="105295" u="1"/>
        <n v="131118" u="1"/>
        <s v="133946" u="1"/>
        <n v="132494" u="1"/>
        <s v="057657 " u="1"/>
        <n v="116654" u="1"/>
        <n v="131119" u="1"/>
        <s v="048391" u="1"/>
        <n v="121468" u="1"/>
        <s v="095841 " u="1"/>
        <n v="132495" u="1"/>
        <s v="115695" u="1"/>
        <n v="131120" u="1"/>
        <s v="038844 " u="1"/>
        <n v="132496" u="1"/>
        <s v="139694" u="1"/>
        <n v="116655" u="1"/>
        <n v="131121" u="1"/>
        <n v="137998" u="1"/>
        <n v="140749" u="1"/>
        <n v="131122" u="1"/>
        <s v="080169 " u="1"/>
        <n v="132498" u="1"/>
        <s v="043809" u="1"/>
        <n v="116656" u="1"/>
        <s v="053342" u="1"/>
        <n v="131123" u="1"/>
        <s v="020558" u="1"/>
        <n v="140751" u="1"/>
        <n v="129035" u="1"/>
        <s v="058342" u="1"/>
        <s v="091769" u="1"/>
        <s v="026558" u="1"/>
        <s v="099140 " u="1"/>
        <n v="116657" u="1"/>
        <n v="114594" u="1"/>
        <n v="121471" u="1"/>
        <n v="140753" u="1"/>
        <n v="132501" u="1"/>
        <s v="042491" u="1"/>
        <s v="024930" u="1"/>
        <n v="140754" u="1"/>
        <s v="048491" u="1"/>
        <n v="140755" u="1"/>
        <s v="073890" u="1"/>
        <s v="070069" u="1"/>
        <n v="136630" u="1"/>
        <s v="072069" u="1"/>
        <s v="030257" u="1"/>
        <s v="095506" u="1"/>
        <s v="070055 " u="1"/>
        <n v="136631" u="1"/>
        <s v="078255" u="1"/>
        <s v="046909" u="1"/>
        <n v="126288" u="1"/>
        <n v="138009" u="1"/>
        <s v="089469" u="1"/>
        <s v="043843" u="1"/>
        <s v="020592" u="1"/>
        <d v="2018-11-20T00:00:00" u="1"/>
        <n v="115286" u="1"/>
        <n v="126289" u="1"/>
        <d v="2018-07-31T00:00:00" u="1"/>
        <s v="047643 " u="1"/>
        <s v="088841" u="1"/>
        <s v="089841" u="1"/>
        <n v="136636" u="1"/>
        <s v="027592" u="1"/>
        <s v="064207" u="1"/>
        <s v="069590" u="1"/>
        <n v="115287" u="1"/>
        <n v="126290" u="1"/>
        <s v="088206" u="1"/>
        <s v="122045" u="1"/>
        <s v="089206" u="1"/>
        <s v="038992" u="1"/>
        <s v="024143" u="1"/>
        <s v="045142" u="1"/>
        <n v="115288" u="1"/>
        <n v="126291" u="1"/>
        <s v="057608" u="1"/>
        <s v="086140" u="1"/>
        <n v="107036" u="1"/>
        <s v="079169" u="1"/>
        <s v="077355" u="1"/>
        <s v="139259" u="1"/>
        <s v="099354" u="1"/>
        <n v="115289" u="1"/>
        <s v="062556 " u="1"/>
        <s v="063742 " u="1"/>
        <s v="105647 " u="1"/>
        <s v="119194" u="1"/>
        <s v="102833 " u="1"/>
        <s v="101781" u="1"/>
        <n v="107038" u="1"/>
        <s v="128594" u="1"/>
        <n v="107039" u="1"/>
        <s v="118995" u="1"/>
        <s v="091068 " u="1"/>
        <n v="127670" u="1"/>
        <s v="080907 " u="1"/>
        <n v="107040" u="1"/>
        <s v="034457" u="1"/>
        <s v="075455" u="1"/>
        <s v="020858" u="1"/>
        <n v="120107" u="1"/>
        <n v="107041" u="1"/>
        <s v="026658 " u="1"/>
        <s v="032008" u="1"/>
        <s v="102695" u="1"/>
        <s v="062790" u="1"/>
        <n v="132526" u="1"/>
        <s v="062407" u="1"/>
        <s v="083406" u="1"/>
        <s v="106881" u="1"/>
        <n v="107043" u="1"/>
        <s v="024157" u="1"/>
        <s v="083340" u="1"/>
        <s v="077369" u="1"/>
        <s v="027343" u="1"/>
        <n v="107044" u="1"/>
        <s v="076355 " u="1"/>
        <n v="136657" u="1"/>
        <s v="095540 " u="1"/>
        <n v="136658" u="1"/>
        <s v="056490" u="1"/>
        <n v="136659" u="1"/>
        <n v="136660" u="1"/>
        <n v="136661" u="1"/>
        <s v="026509" u="1"/>
        <s v="108981" u="1"/>
        <s v="083254" u="1"/>
        <s v="068507" u="1"/>
        <s v="058041" u="1"/>
        <s v="102332 " u="1"/>
        <n v="107048" u="1"/>
        <s v="102280" u="1"/>
        <s v="081669 " u="1"/>
        <s v="054842" u="1"/>
        <n v="140791" u="1"/>
        <s v="039657" u="1"/>
        <s v="048190" u="1"/>
        <s v="056590" u="1"/>
        <n v="116677" u="1"/>
        <s v="094205" u="1"/>
        <n v="130431" u="1"/>
        <s v="051141" u="1"/>
        <n v="116679" u="1"/>
        <n v="110490" u="1"/>
        <s v="068355" u="1"/>
        <s v="091754" u="1"/>
        <s v="073755" u="1"/>
        <s v="050942" u="1"/>
        <s v="101380" u="1"/>
        <s v="095554 " u="1"/>
        <n v="116680" u="1"/>
        <n v="110491" u="1"/>
        <s v="090119" u="1"/>
        <s v="032691" u="1"/>
        <d v="2018-04-10T00:00:00" u="1"/>
        <n v="116681" u="1"/>
        <s v="037691" u="1"/>
        <s v="122994" u="1"/>
        <s v="093105 " u="1"/>
        <n v="110492" u="1"/>
        <s v="054307" u="1"/>
        <s v="094105 " u="1"/>
        <n v="110493" u="1"/>
        <n v="142179" u="1"/>
        <s v="090668" u="1"/>
        <n v="133927" u="1"/>
        <s v="085454" u="1"/>
        <s v="039042 " u="1"/>
        <n v="116683" u="1"/>
        <s v="064641" u="1"/>
        <s v="105294" u="1"/>
        <s v="025391" u="1"/>
        <s v="053842 " u="1"/>
        <n v="110495" u="1"/>
        <s v="067006" u="1"/>
        <n v="133931" u="1"/>
        <s v="094219" u="1"/>
        <n v="110496" u="1"/>
        <n v="120124" u="1"/>
        <s v="080168 " u="1"/>
        <n v="114623" u="1"/>
        <n v="142186" u="1"/>
        <s v="053341" u="1"/>
        <s v="068807" u="1"/>
        <s v="068369" u="1"/>
        <s v="143644" u="1"/>
        <s v="089606 " u="1"/>
        <s v="105646" u="1"/>
        <n v="110498" u="1"/>
        <s v="094568 " u="1"/>
        <n v="128378" u="1"/>
        <n v="133937" u="1"/>
        <s v="041107" u="1"/>
        <n v="142190" u="1"/>
        <n v="110499" u="1"/>
        <n v="130442" u="1"/>
        <n v="128379" u="1"/>
        <n v="133939" u="1"/>
        <s v="072506" u="1"/>
        <s v="096319" u="1"/>
        <d v="2018-02-21T00:00:00" u="1"/>
        <n v="130443" u="1"/>
        <n v="128380" u="1"/>
        <n v="125630" u="1"/>
        <n v="110501" u="1"/>
        <n v="130444" u="1"/>
        <s v="085468" u="1"/>
        <s v="046908" u="1"/>
        <n v="120129" u="1"/>
        <n v="133943" u="1"/>
        <s v="089468" u="1"/>
        <s v="047656" u="1"/>
        <n v="130445" u="1"/>
        <s v="092854 " u="1"/>
        <s v="097868" u="1"/>
        <n v="120130" u="1"/>
        <s v="088840" u="1"/>
        <s v="026591" u="1"/>
        <n v="130446" u="1"/>
        <n v="136697" u="1"/>
        <n v="133947" u="1"/>
        <s v="088205" u="1"/>
        <d v="2018-07-10T00:00:00" u="1"/>
        <s v="073606" u="1"/>
        <d v="2018-03-21T00:00:00" u="1"/>
        <n v="130447" u="1"/>
        <s v="030356" u="1"/>
        <s v="019609" u="1"/>
        <s v="048141" u="1"/>
        <s v="079168" u="1"/>
        <n v="116694" u="1"/>
        <s v="141658" u="1"/>
        <n v="133950" u="1"/>
        <s v="074540" u="1"/>
        <s v="099353" u="1"/>
        <n v="124259" u="1"/>
        <s v="080940" u="1"/>
        <n v="116695" u="1"/>
        <s v="102832 " u="1"/>
        <s v="021691" u="1"/>
        <n v="135328" u="1"/>
        <n v="136704" u="1"/>
        <n v="116696" u="1"/>
        <n v="133954" u="1"/>
        <s v="090319 " u="1"/>
        <n v="136706" u="1"/>
        <d v="2018-08-10T00:00:00" u="1"/>
        <s v="093067 " u="1"/>
        <n v="136707" u="1"/>
        <s v="053255 " u="1"/>
        <s v="081668" u="1"/>
        <s v="079506 " u="1"/>
        <s v="064669" u="1"/>
        <n v="135334" u="1"/>
        <n v="142211" u="1"/>
        <s v="063855" u="1"/>
        <n v="142212" u="1"/>
        <s v="118293" u="1"/>
        <n v="133960" u="1"/>
        <n v="130453" u="1"/>
        <s v="102694" u="1"/>
        <s v="094004" u="1"/>
        <n v="139462" u="1"/>
        <s v="098004" u="1"/>
        <n v="139463" u="1"/>
        <n v="135337" u="1"/>
        <s v="106880" u="1"/>
        <s v="050990 " u="1"/>
        <n v="139464" u="1"/>
        <d v="2018-09-10T00:00:00" u="1"/>
        <n v="139465" u="1"/>
        <s v="045155" u="1"/>
        <s v="051169 " u="1"/>
        <s v="022342" u="1"/>
        <n v="142217" u="1"/>
        <s v="027342" u="1"/>
        <s v="096553" u="1"/>
        <n v="142218" u="1"/>
        <s v="080954" u="1"/>
        <n v="142219" u="1"/>
        <s v="063955" u="1"/>
        <n v="133967" u="1"/>
        <n v="142221" u="1"/>
        <s v="098968 " u="1"/>
        <s v="044890" u="1"/>
        <n v="142222" u="1"/>
        <s v="029891" u="1"/>
        <s v="086505" u="1"/>
        <s v="108980" u="1"/>
        <n v="142223" u="1"/>
        <s v="083253" u="1"/>
        <n v="142224" u="1"/>
        <s v="120092" u="1"/>
        <s v="121530" u="1"/>
        <s v="031456 " u="1"/>
        <n v="142225" u="1"/>
        <n v="133973" u="1"/>
        <s v="048441" u="1"/>
        <n v="142226" u="1"/>
        <n v="133974" u="1"/>
        <n v="142227" u="1"/>
        <s v="057641 " u="1"/>
        <n v="125647" u="1"/>
        <n v="142228" u="1"/>
        <n v="133976" u="1"/>
        <s v="097018" u="1"/>
        <s v="034007 " u="1"/>
        <n v="142229" u="1"/>
        <s v="057206" u="1"/>
        <n v="125648" u="1"/>
        <n v="142230" u="1"/>
        <s v="114044" u="1"/>
        <n v="142231" u="1"/>
        <s v="047607" u="1"/>
        <s v="083353" u="1"/>
        <s v="142443" u="1"/>
        <n v="142232" u="1"/>
        <s v="112659" u="1"/>
        <s v="055569" u="1"/>
        <s v="080968" u="1"/>
        <s v="125630" u="1"/>
        <s v="034756" u="1"/>
        <s v="133844" u="1"/>
        <n v="142234" u="1"/>
        <s v="063969" u="1"/>
        <s v="083968" u="1"/>
        <n v="138109" u="1"/>
        <n v="142236" u="1"/>
        <s v="101994" u="1"/>
        <n v="133984" u="1"/>
        <s v="053306" u="1"/>
        <s v="054306" u="1"/>
        <n v="142237" u="1"/>
        <n v="129090" u="1"/>
        <n v="138111" u="1"/>
        <s v="039307" u="1"/>
        <n v="138112" u="1"/>
        <s v="036055" u="1"/>
        <s v="053240" u="1"/>
        <n v="142239" u="1"/>
        <s v="023456" u="1"/>
        <s v="105359" u="1"/>
        <s v="116330" u="1"/>
        <s v="048069 " u="1"/>
        <s v="049269" u="1"/>
        <s v="039041 " u="1"/>
        <s v="064640" u="1"/>
        <s v="105293" u="1"/>
        <s v="126292" u="1"/>
        <n v="125654" u="1"/>
        <s v="058655 " u="1"/>
        <n v="129093" u="1"/>
        <s v="073219" u="1"/>
        <n v="138118" u="1"/>
        <s v="ТД Україна" u="1"/>
        <s v="040369" u="1"/>
        <s v="034155" u="1"/>
        <s v="080167 " u="1"/>
        <n v="121530" u="1"/>
        <s v="040555" u="1"/>
        <n v="115341" u="1"/>
        <n v="138121" u="1"/>
        <s v="106459" u="1"/>
        <n v="142248" u="1"/>
        <n v="138122" u="1"/>
        <s v="097819 " u="1"/>
        <s v="102831" u="1"/>
        <s v="094567 " u="1"/>
        <n v="142249" u="1"/>
        <n v="142250" u="1"/>
        <n v="133998" u="1"/>
        <n v="130472" u="1"/>
        <n v="142251" u="1"/>
        <n v="142252" u="1"/>
        <n v="130473" u="1"/>
        <s v="098118 " u="1"/>
        <s v="079319" u="1"/>
        <s v="099118 " u="1"/>
        <n v="142253" u="1"/>
        <n v="138127" u="1"/>
        <s v="086719" u="1"/>
        <n v="125660" u="1"/>
        <s v="063906" u="1"/>
        <n v="140879" u="1"/>
        <n v="115345" u="1"/>
        <s v="114530" u="1"/>
        <n v="134003" u="1"/>
        <s v="101745" u="1"/>
        <s v="089467" u="1"/>
        <s v="043841" u="1"/>
        <s v="049655" u="1"/>
        <s v="052855 " u="1"/>
        <n v="134005" u="1"/>
        <s v="067840" u="1"/>
        <n v="125662" u="1"/>
        <s v="026590" u="1"/>
        <n v="140883" u="1"/>
        <s v="027590" u="1"/>
        <s v="038856 " u="1"/>
        <s v="088204" u="1"/>
        <s v="089204" u="1"/>
        <n v="140885" u="1"/>
        <s v="038990" u="1"/>
        <s v="035607" u="1"/>
        <s v="051154 " u="1"/>
        <s v="061568" u="1"/>
        <n v="125664" u="1"/>
        <n v="138136" u="1"/>
        <s v="141657" u="1"/>
        <n v="140887" u="1"/>
        <s v="045569" u="1"/>
        <s v="099352" u="1"/>
        <n v="140888" u="1"/>
        <s v="050969" u="1"/>
        <n v="138138" u="1"/>
        <n v="140889" u="1"/>
        <s v="074968" u="1"/>
        <s v="050955 " u="1"/>
        <n v="115350" u="1"/>
        <n v="140890" u="1"/>
        <n v="125666" u="1"/>
        <s v="042306" u="1"/>
        <s v="066119" u="1"/>
        <n v="140891" u="1"/>
        <n v="140892" u="1"/>
        <s v="070067 " u="1"/>
        <n v="139518" u="1"/>
        <s v="031455" u="1"/>
        <s v="127143" u="1"/>
        <s v="081667" u="1"/>
        <s v="064668" u="1"/>
        <s v="063854" u="1"/>
        <n v="129795" u="1"/>
        <n v="138146" u="1"/>
        <s v="140691" u="1"/>
        <s v="088853" u="1"/>
        <s v="102693" u="1"/>
        <n v="139522" u="1"/>
        <s v="095867 " u="1"/>
        <n v="129796" u="1"/>
        <n v="138148" u="1"/>
        <s v="083404" u="1"/>
        <s v="088218" u="1"/>
        <n v="138149" u="1"/>
        <n v="129797" u="1"/>
        <n v="138150" u="1"/>
        <n v="134024" u="1"/>
        <s v="022341" u="1"/>
        <n v="138151" u="1"/>
        <s v="076367" u="1"/>
        <s v="134457" u="1"/>
        <s v="139709" u="1"/>
        <s v="027341" u="1"/>
        <n v="129798" u="1"/>
        <s v="028341" u="1"/>
        <s v="048340" u="1"/>
        <n v="138152" u="1"/>
        <s v="083953" u="1"/>
        <s v="139643" u="1"/>
        <s v="051105" u="1"/>
        <n v="138154" u="1"/>
        <n v="134028" u="1"/>
        <s v="094103" u="1"/>
        <s v="083318" u="1"/>
        <s v="121409" u="1"/>
        <n v="132654" u="1"/>
        <n v="129800" u="1"/>
        <s v="078104" u="1"/>
        <n v="134030" u="1"/>
        <s v="086504" u="1"/>
        <s v="063253" u="1"/>
        <s v="083252" u="1"/>
        <s v="068505" u="1"/>
        <s v="048068" u="1"/>
        <s v="071905" u="1"/>
        <s v="106158" u="1"/>
        <s v="089504" u="1"/>
        <s v="053268 " u="1"/>
        <s v="035469" u="1"/>
        <s v="027241 " u="1"/>
        <n v="129802" u="1"/>
        <s v="052840" u="1"/>
        <n v="134034" u="1"/>
        <s v="078453 " u="1"/>
        <n v="129803" u="1"/>
        <s v="089867" u="1"/>
        <s v="059019" u="1"/>
        <n v="134037" u="1"/>
        <s v="020607" u="1"/>
        <n v="129804" u="1"/>
        <s v="080166" u="1"/>
        <s v="085418" u="1"/>
        <s v="072819" u="1"/>
        <s v="026607" u="1"/>
        <s v="138042" u="1"/>
        <n v="129805" u="1"/>
        <s v="032569" u="1"/>
        <s v="094566" u="1"/>
        <s v="101430 " u="1"/>
        <s v="028355" u="1"/>
        <s v="048354" u="1"/>
        <s v="137909" u="1"/>
        <s v="055568" u="1"/>
        <s v="050940" u="1"/>
        <n v="129806" u="1"/>
        <n v="134042" u="1"/>
        <s v="134591" u="1"/>
        <s v="135591" u="1"/>
        <s v="122992" u="1"/>
        <s v="093103 " u="1"/>
        <s v="054305" u="1"/>
        <n v="134045" u="1"/>
        <s v="036054" u="1"/>
        <s v="101158 " u="1"/>
        <s v="058053" u="1"/>
        <s v="098051" u="1"/>
        <n v="134047" u="1"/>
        <s v="105358" u="1"/>
        <s v="120291" u="1"/>
        <s v="047640" u="1"/>
        <n v="129810" u="1"/>
        <s v="081003" u="1"/>
        <n v="130498" u="1"/>
        <d v="2018-04-11T00:00:00" u="1"/>
        <n v="129811" u="1"/>
        <s v="137308" u="1"/>
        <s v="079204 " u="1"/>
        <n v="130500" u="1"/>
        <n v="115371" u="1"/>
        <n v="139556" u="1"/>
        <s v="034140 " u="1"/>
        <n v="139557" u="1"/>
        <s v="106458" u="1"/>
        <s v="091766" u="1"/>
        <s v="143642" u="1"/>
        <n v="130501" u="1"/>
        <s v="109458" u="1"/>
        <n v="115372" u="1"/>
        <n v="130502" u="1"/>
        <n v="115373" u="1"/>
        <s v="090317" u="1"/>
        <s v="134791" u="1"/>
        <s v="075318" u="1"/>
        <d v="2018-01-22T00:00:00" u="1"/>
        <n v="130503" u="1"/>
        <n v="115374" u="1"/>
        <s v="093065" u="1"/>
        <s v="094065" u="1"/>
        <s v="080904" u="1"/>
        <s v="094051 " u="1"/>
        <s v="039306 " u="1"/>
        <n v="130504" u="1"/>
        <n v="115375" u="1"/>
        <n v="132687" u="1"/>
        <s v="089718" u="1"/>
        <s v="085466" u="1"/>
        <s v="092918 " u="1"/>
        <s v="064653" u="1"/>
        <s v="029469" u="1"/>
        <s v="089466" u="1"/>
        <s v="042840" u="1"/>
        <n v="130505" u="1"/>
        <s v="043840" u="1"/>
        <s v="102492" u="1"/>
        <s v="049654" u="1"/>
        <n v="132690" u="1"/>
        <n v="130506" u="1"/>
        <s v="066018" u="1"/>
        <n v="115377" u="1"/>
        <s v="083203" u="1"/>
        <s v="024206" u="1"/>
        <d v="2018-06-11T00:00:00" u="1"/>
        <n v="132692" u="1"/>
        <s v="087203" u="1"/>
        <s v="067004 " u="1"/>
        <n v="130507" u="1"/>
        <s v="073604" u="1"/>
        <s v="030354" u="1"/>
        <s v="035606" u="1"/>
        <n v="129132" u="1"/>
        <s v="019607" u="1"/>
        <s v="061567" u="1"/>
        <s v="079166" u="1"/>
        <n v="130508" u="1"/>
        <n v="132695" u="1"/>
        <n v="142323" u="1"/>
        <s v="045568" u="1"/>
        <s v="099351" u="1"/>
        <n v="132696" u="1"/>
        <s v="050968" u="1"/>
        <n v="130509" u="1"/>
        <n v="132697" u="1"/>
        <s v="097966" u="1"/>
        <n v="132698" u="1"/>
        <s v="098966" u="1"/>
        <n v="139575" u="1"/>
        <s v="127591" u="1"/>
        <n v="130510" u="1"/>
        <n v="132699" u="1"/>
        <n v="122258" u="1"/>
        <n v="132700" u="1"/>
        <s v="049305" u="1"/>
        <s v="051267" u="1"/>
        <d v="2018-03-22T00:00:00" u="1"/>
        <s v="123142" u="1"/>
        <s v="138991" u="1"/>
        <n v="132701" u="1"/>
        <n v="107130" u="1"/>
        <s v="063919" u="1"/>
        <s v="037706" u="1"/>
        <n v="132702" u="1"/>
        <s v="058267" u="1"/>
        <s v="081666" u="1"/>
        <s v="075452" u="1"/>
        <s v="062667" u="1"/>
        <s v="33590404" u="1"/>
        <n v="132703" u="1"/>
        <n v="132704" u="1"/>
        <s v="069667" u="1"/>
        <s v="089904 " u="1"/>
        <s v="087852" u="1"/>
        <n v="115384" u="1"/>
        <n v="132705" u="1"/>
        <s v="102692" u="1"/>
        <n v="107132" u="1"/>
        <n v="132706" u="1"/>
        <n v="132707" u="1"/>
        <n v="107133" u="1"/>
        <n v="132708" u="1"/>
        <n v="107821" u="1"/>
        <s v="030368" u="1"/>
        <s v="088203 " u="1"/>
        <s v="052805" u="1"/>
        <s v="057619" u="1"/>
        <n v="115386" u="1"/>
        <n v="132709" u="1"/>
        <s v="053367" u="1"/>
        <s v="076366" u="1"/>
        <n v="132710" u="1"/>
        <s v="057367" u="1"/>
        <n v="107822" u="1"/>
        <s v="027340" u="1"/>
        <n v="112636" u="1"/>
        <s v="055553" u="1"/>
        <n v="115387" u="1"/>
        <s v="080952" u="1"/>
        <s v="058353 " u="1"/>
        <n v="107135" u="1"/>
        <s v="063953" u="1"/>
        <n v="132712" u="1"/>
        <n v="107823" u="1"/>
        <n v="117451" u="1"/>
        <n v="132713" u="1"/>
        <n v="132714" u="1"/>
        <n v="107824" u="1"/>
        <s v="119008" u="1"/>
        <n v="132715" u="1"/>
        <n v="107137" u="1"/>
        <s v="143155" u="1"/>
        <s v="086503" u="1"/>
        <d v="2018-09-11T00:00:00" u="1"/>
        <n v="107825" u="1"/>
        <s v="054719" u="1"/>
        <s v="048067" u="1"/>
        <s v="106157" u="1"/>
        <d v="2018-05-22T00:00:00" u="1"/>
        <s v="057719" u="1"/>
        <n v="132717" u="1"/>
        <s v="053267 " u="1"/>
        <n v="107138" u="1"/>
        <s v="075466" u="1"/>
        <n v="132718" u="1"/>
        <n v="107826" u="1"/>
        <n v="117454" u="1"/>
        <n v="132719" u="1"/>
        <s v="057653" u="1"/>
        <s v="139556" u="1"/>
        <n v="139596" u="1"/>
        <s v="058653" u="1"/>
        <n v="132720" u="1"/>
        <n v="107827" u="1"/>
        <s v="065853 " u="1"/>
        <s v="138490" u="1"/>
        <n v="132721" u="1"/>
        <s v="047854 " u="1"/>
        <n v="132722" u="1"/>
        <n v="107828" u="1"/>
        <s v="083403 " u="1"/>
        <s v="024168" u="1"/>
        <s v="045605" u="1"/>
        <s v="040153 " u="1"/>
        <s v="052819" u="1"/>
        <s v="072818" u="1"/>
        <d v="2018-10-11T00:00:00" u="1"/>
        <n v="132724" u="1"/>
        <s v="047605" u="1"/>
        <s v="083351" u="1"/>
        <s v="032568" u="1"/>
        <n v="132725" u="1"/>
        <s v="068352" u="1"/>
        <s v="076566" u="1"/>
        <n v="132726" u="1"/>
        <n v="107830" u="1"/>
        <s v="063967" u="1"/>
        <n v="132727" u="1"/>
        <s v="033940" u="1"/>
        <s v="034740 " u="1"/>
        <n v="132728" u="1"/>
        <n v="107831" u="1"/>
        <s v="058118" u="1"/>
        <s v="078117" u="1"/>
        <s v="058104 " u="1"/>
        <n v="130526" u="1"/>
        <s v="062704" u="1"/>
        <s v="036053" u="1"/>
        <s v="098050" u="1"/>
        <s v="052919" u="1"/>
        <s v="105357" u="1"/>
        <s v="090665" u="1"/>
        <s v="050905 " u="1"/>
        <n v="112647" u="1"/>
        <s v="096917" u="1"/>
        <s v="089503 " u="1"/>
        <s v="095903 " u="1"/>
        <s v="133942" u="1"/>
        <n v="130528" u="1"/>
        <s v="097851" u="1"/>
        <n v="122276" u="1"/>
        <n v="142363" u="1"/>
        <n v="107835" u="1"/>
        <n v="107836" u="1"/>
        <n v="139615" u="1"/>
        <s v="101509 " u="1"/>
        <n v="112650" u="1"/>
        <s v="034153" u="1"/>
        <s v="080165 " u="1"/>
        <n v="130530" u="1"/>
        <s v="077151" u="1"/>
        <s v="068366" u="1"/>
        <n v="112651" u="1"/>
        <s v="091765" u="1"/>
        <d v="2018-08-22T00:00:00" u="1"/>
        <s v="143641" u="1"/>
        <s v="026554" u="1"/>
        <s v="109457" u="1"/>
        <s v="054767" u="1"/>
        <s v="094565 " u="1"/>
        <s v="071952" u="1"/>
        <n v="139619" u="1"/>
        <s v="130790" u="1"/>
        <s v="038954" u="1"/>
        <s v="090316" u="1"/>
        <s v="051118 " u="1"/>
        <n v="122968" u="1"/>
        <n v="112653" u="1"/>
        <n v="130533" u="1"/>
        <s v="072503" u="1"/>
        <n v="122281" u="1"/>
        <s v="030253" u="1"/>
        <s v="095502" u="1"/>
        <s v="044719" u="1"/>
        <n v="112654" u="1"/>
        <n v="140999" u="1"/>
        <s v="086717" u="1"/>
        <n v="141000" u="1"/>
        <s v="026906" u="1"/>
        <n v="122970" u="1"/>
        <s v="089465" u="1"/>
        <n v="115406" u="1"/>
        <s v="049653" u="1"/>
        <s v="041018" u="1"/>
        <n v="112656" u="1"/>
        <s v="066017" u="1"/>
        <s v="083202" u="1"/>
        <s v="024205" u="1"/>
        <s v="045204" u="1"/>
        <n v="122972" u="1"/>
        <s v="087202" u="1"/>
        <n v="112657" u="1"/>
        <s v="034219 " u="1"/>
        <s v="034167" u="1"/>
        <s v="070351" u="1"/>
        <s v="035605" u="1"/>
        <s v="062818" u="1"/>
        <s v="079217 " u="1"/>
        <n v="122973" u="1"/>
        <s v="061566" u="1"/>
        <s v="079165" u="1"/>
        <d v="2018-02-01T00:00:00" u="1"/>
        <s v="091779" u="1"/>
        <s v="099350" u="1"/>
        <n v="142384" u="1"/>
        <s v="069566" u="1"/>
        <s v="095579 " u="1"/>
        <s v="096579 " u="1"/>
        <n v="142385" u="1"/>
        <s v="025940" u="1"/>
        <n v="122975" u="1"/>
        <n v="142386" u="1"/>
        <s v="042304" u="1"/>
        <n v="122288" u="1"/>
        <n v="142387" u="1"/>
        <s v="048118" u="1"/>
        <n v="122976" u="1"/>
        <s v="081050" u="1"/>
        <s v="072079" u="1"/>
        <n v="142388" u="1"/>
        <n v="134136" u="1"/>
        <n v="139638" u="1"/>
        <s v="053266" u="1"/>
        <s v="080917" u="1"/>
        <n v="142389" u="1"/>
        <n v="122977" u="1"/>
        <s v="097702" u="1"/>
        <n v="142390" u="1"/>
        <s v="081665" u="1"/>
        <s v="085479" u="1"/>
        <s v="075451" u="1"/>
        <d v="2018-03-01T00:00:00" u="1"/>
        <n v="142391" u="1"/>
        <s v="089479" u="1"/>
        <s v="065466 " u="1"/>
        <s v="063852" u="1"/>
        <s v="101743 " u="1"/>
        <n v="142392" u="1"/>
        <s v="087851" u="1"/>
        <n v="142393" u="1"/>
        <n v="122979" u="1"/>
        <s v="081016 " u="1"/>
        <n v="139643" u="1"/>
        <n v="142394" u="1"/>
        <n v="111289" u="1"/>
        <s v="083402" u="1"/>
        <n v="142395" u="1"/>
        <s v="122055" u="1"/>
        <n v="122980" u="1"/>
        <s v="048204 " u="1"/>
        <s v="089202 " u="1"/>
        <s v="086150" u="1"/>
        <n v="138271" u="1"/>
        <n v="141022" u="1"/>
        <s v="095602 " u="1"/>
        <n v="122981" u="1"/>
        <s v="139707" u="1"/>
        <s v="094550" u="1"/>
        <s v="116456" u="1"/>
        <s v="117456" u="1"/>
        <n v="111291" u="1"/>
        <s v="047767" u="1"/>
        <s v="063952" u="1"/>
        <s v="088765" u="1"/>
        <n v="111292" u="1"/>
        <s v="138006" u="1"/>
        <s v="100208 " u="1"/>
        <s v="119007" u="1"/>
        <s v="058103" u="1"/>
        <s v="060065" u="1"/>
        <n v="132775" u="1"/>
        <n v="142403" u="1"/>
        <s v="101156" u="1"/>
        <n v="122984" u="1"/>
        <s v="143154" u="1"/>
        <s v="086502" u="1"/>
        <n v="142404" u="1"/>
        <s v="093078 " u="1"/>
        <s v="031467" u="1"/>
        <n v="132777" u="1"/>
        <n v="111294" u="1"/>
        <n v="141030" u="1"/>
        <n v="122985" u="1"/>
        <s v="138807" u="1"/>
        <n v="132778" u="1"/>
        <n v="122986" u="1"/>
        <d v="2018-01-12T00:00:00" u="1"/>
        <n v="132780" u="1"/>
        <n v="122987" u="1"/>
        <n v="132782" u="1"/>
        <s v="062417" u="1"/>
        <s v="039004 " u="1"/>
        <n v="139660" u="1"/>
        <s v="114041" u="1"/>
        <s v="045604" u="1"/>
        <s v="136040" u="1"/>
        <n v="122988" u="1"/>
        <s v="072817" u="1"/>
        <s v="092816" u="1"/>
        <s v="095378" u="1"/>
        <n v="142413" u="1"/>
        <s v="068351" u="1"/>
        <n v="122989" u="1"/>
        <n v="139663" u="1"/>
        <s v="080965" u="1"/>
        <s v="034753" u="1"/>
        <s v="098802 " u="1"/>
        <s v="063966" u="1"/>
        <s v="096550 " u="1"/>
        <n v="122990" u="1"/>
        <n v="134164" u="1"/>
        <n v="139666" u="1"/>
        <s v="135206" u="1"/>
        <s v="122990" u="1"/>
        <s v="054303" u="1"/>
        <s v="058117" u="1"/>
        <s v="070050" u="1"/>
        <n v="139667" u="1"/>
        <s v="039304" u="1"/>
        <s v="063265" u="1"/>
        <n v="139669" u="1"/>
        <s v="105356" u="1"/>
        <s v="064451" u="1"/>
        <s v="049266" u="1"/>
        <s v="092902 " u="1"/>
        <n v="139670" u="1"/>
        <s v="111756" u="1"/>
        <n v="118867" u="1"/>
        <s v="057666" u="1"/>
        <n v="125744" u="1"/>
        <n v="108552" u="1"/>
        <s v="133941" u="1"/>
        <n v="139672" u="1"/>
        <d v="2018-03-12T00:00:00" u="1"/>
        <n v="139673" u="1"/>
        <s v="067002" u="1"/>
        <s v="094215" u="1"/>
        <n v="139674" u="1"/>
        <s v="040366" u="1"/>
        <s v="040604 " u="1"/>
        <s v="039404" u="1"/>
        <s v="026619" u="1"/>
        <n v="139676" u="1"/>
        <s v="077150" u="1"/>
        <s v="089178" u="1"/>
        <n v="134176" u="1"/>
        <s v="049366" u="1"/>
        <s v="076579" u="1"/>
        <n v="139678" u="1"/>
        <s v="109456" u="1"/>
        <s v="100190 " u="1"/>
        <s v="054766" u="1"/>
        <n v="139679" u="1"/>
        <s v="096564 " u="1"/>
        <n v="139680" u="1"/>
        <d v="2018-08-01T00:00:00" u="1"/>
        <d v="2018-04-12T00:00:00" u="1"/>
        <s v="00000227711" u="1"/>
        <n v="125749" u="1"/>
        <s v="030066" u="1"/>
        <n v="132805" u="1"/>
        <n v="139682" u="1"/>
        <s v="093063" u="1"/>
        <n v="125062" u="1"/>
        <s v="079316" u="1"/>
        <n v="139683" u="1"/>
        <s v="097501" u="1"/>
        <s v="123807" u="1"/>
        <s v="138154" u="1"/>
        <s v="090678" u="1"/>
        <n v="125063" u="1"/>
        <s v="046904" u="1"/>
        <n v="139685" u="1"/>
        <s v="089902" u="1"/>
        <n v="139686" u="1"/>
        <n v="120250" u="1"/>
        <s v="095864" u="1"/>
        <s v="092850 " u="1"/>
        <n v="125752" u="1"/>
        <n v="120251" u="1"/>
        <s v="094229" u="1"/>
        <s v="024204" u="1"/>
        <n v="118876" u="1"/>
        <n v="139689" u="1"/>
        <n v="125753" u="1"/>
        <s v="120040" u="1"/>
        <s v="087201" u="1"/>
        <d v="2018-01-23T00:00:00" u="1"/>
        <s v="088201" u="1"/>
        <s v="133068" u="1"/>
        <n v="120252" u="1"/>
        <s v="073602" u="1"/>
        <n v="123003" u="1"/>
        <s v="035604" u="1"/>
        <s v="095601" u="1"/>
        <s v="083378" u="1"/>
        <n v="138316" u="1"/>
        <s v="053151 " u="1"/>
        <s v="039166" u="1"/>
        <n v="139692" u="1"/>
        <n v="120253" u="1"/>
        <n v="142443" u="1"/>
        <s v="068817" u="1"/>
        <s v="088378" u="1"/>
        <n v="139694" u="1"/>
        <n v="142445" u="1"/>
        <s v="125841" u="1"/>
        <s v="088750" u="1"/>
        <n v="118879" u="1"/>
        <n v="129882" u="1"/>
        <s v="097964" u="1"/>
        <n v="142446" u="1"/>
        <s v="098964" u="1"/>
        <s v="066116" u="1"/>
        <n v="139697" u="1"/>
        <s v="072078" u="1"/>
        <s v="073078" u="1"/>
        <s v="098129 " u="1"/>
        <s v="035518" u="1"/>
        <s v="071702" u="1"/>
        <s v="048103 " u="1"/>
        <s v="099129 " u="1"/>
        <n v="139698" u="1"/>
        <n v="120256" u="1"/>
        <s v="060479" u="1"/>
        <s v="031452" u="1"/>
        <n v="118881" u="1"/>
        <n v="129884" u="1"/>
        <s v="023919" u="1"/>
        <s v="053251 " u="1"/>
        <s v="035452" u="1"/>
        <n v="139700" u="1"/>
        <n v="120257" u="1"/>
        <s v="064665" u="1"/>
        <s v="089716 " u="1"/>
        <n v="129885" u="1"/>
        <s v="065851" u="1"/>
        <s v="052866 " u="1"/>
        <n v="120258" u="1"/>
        <s v="087850" u="1"/>
        <s v="102690" u="1"/>
        <s v="089850" u="1"/>
        <s v="102490 " u="1"/>
        <s v="041017 " u="1"/>
        <s v="098000" u="1"/>
        <n v="138329" u="1"/>
        <s v="088215" u="1"/>
        <s v="040151" u="1"/>
        <s v="089215" u="1"/>
        <n v="139705" u="1"/>
        <d v="2018-03-23T00:00:00" u="1"/>
        <s v="107055" u="1"/>
        <n v="120260" u="1"/>
        <s v="053365" u="1"/>
        <n v="141082" u="1"/>
        <s v="079178" u="1"/>
        <n v="118885" u="1"/>
        <s v="081564 " u="1"/>
        <n v="120261" u="1"/>
        <s v="072979" u="1"/>
        <s v="025567 " u="1"/>
        <n v="141085" u="1"/>
        <s v="097978" u="1"/>
        <s v="134005" u="1"/>
        <n v="127139" u="1"/>
        <s v="073101" u="1"/>
        <n v="141086" u="1"/>
        <s v="094100" u="1"/>
        <n v="142462" u="1"/>
        <s v="083315" u="1"/>
        <s v="119006" u="1"/>
        <n v="120263" u="1"/>
        <n v="142463" u="1"/>
        <n v="127140" u="1"/>
        <s v="071716" u="1"/>
        <s v="049317" u="1"/>
        <s v="085501" u="1"/>
        <n v="118888" u="1"/>
        <n v="135587" u="1"/>
        <s v="086501" u="1"/>
        <n v="142464" u="1"/>
        <s v="053279" u="1"/>
        <d v="2018-04-23T00:00:00" u="1"/>
        <s v="071902" u="1"/>
        <s v="106155" u="1"/>
        <n v="139714" u="1"/>
        <n v="135588" u="1"/>
        <n v="120264" u="1"/>
        <n v="142465" u="1"/>
        <s v="097277" u="1"/>
        <n v="127141" u="1"/>
        <s v="095901" u="1"/>
        <n v="118889" u="1"/>
        <n v="135589" u="1"/>
        <n v="135590" u="1"/>
        <n v="120265" u="1"/>
        <n v="127142" u="1"/>
        <s v="044866" u="1"/>
        <n v="132840" u="1"/>
        <n v="135591" u="1"/>
        <s v="138740" u="1"/>
        <s v="089864" u="1"/>
        <n v="135592" u="1"/>
        <s v="072201" u="1"/>
        <n v="138343" u="1"/>
        <s v="141319" u="1"/>
        <n v="127143" u="1"/>
        <s v="097014" u="1"/>
        <n v="135593" u="1"/>
        <s v="142505" u="1"/>
        <s v="080163" u="1"/>
        <n v="135594" u="1"/>
        <n v="127144" u="1"/>
        <n v="141096" u="1"/>
        <n v="136970" u="1"/>
        <n v="139721" u="1"/>
        <s v="072816" u="1"/>
        <n v="135595" u="1"/>
        <s v="053817" u="1"/>
        <s v="053379" u="1"/>
        <d v="2018-05-23T00:00:00" u="1"/>
        <n v="141097" u="1"/>
        <s v="024152 " u="1"/>
        <n v="135596" u="1"/>
        <n v="120268" u="1"/>
        <s v="057379" u="1"/>
        <n v="141098" u="1"/>
        <s v="019619 " u="1"/>
        <n v="139723" u="1"/>
        <n v="135597" u="1"/>
        <s v="098801 " u="1"/>
        <n v="135598" u="1"/>
        <s v="063965" u="1"/>
        <s v="089778" u="1"/>
        <n v="139725" u="1"/>
        <n v="135599" u="1"/>
        <n v="141101" u="1"/>
        <s v="094114" u="1"/>
        <n v="135600" u="1"/>
        <n v="120270" u="1"/>
        <s v="083329" u="1"/>
        <s v="098978 " u="1"/>
        <s v="058116" u="1"/>
        <n v="135601" u="1"/>
        <n v="141103" u="1"/>
        <n v="139728" u="1"/>
        <n v="135602" u="1"/>
        <n v="120271" u="1"/>
        <s v="100355" u="1"/>
        <n v="138353" u="1"/>
        <s v="036051" u="1"/>
        <n v="118896" u="1"/>
        <s v="051279 " u="1"/>
        <n v="135603" u="1"/>
        <n v="135604" u="1"/>
        <n v="120272" u="1"/>
        <s v="059479" u="1"/>
        <n v="118897" u="1"/>
        <n v="135605" u="1"/>
        <s v="097901 " u="1"/>
        <s v="039666" u="1"/>
        <n v="135606" u="1"/>
        <s v="030217" u="1"/>
        <n v="127838" u="1"/>
        <n v="135607" u="1"/>
        <n v="134232" u="1"/>
        <s v="034217" u="1"/>
        <n v="135608" u="1"/>
        <n v="120274" u="1"/>
        <s v="057216" u="1"/>
        <n v="135609" u="1"/>
        <s v="062416 " u="1"/>
        <s v="101507 " u="1"/>
        <s v="115054" u="1"/>
        <n v="135610" u="1"/>
        <n v="120275" u="1"/>
        <s v="083363" u="1"/>
        <s v="070578" u="1"/>
        <d v="2018-11-12T00:00:00" u="1"/>
        <n v="135611" u="1"/>
        <d v="2018-07-23T00:00:00" u="1"/>
        <s v="091763" u="1"/>
        <n v="135612" u="1"/>
        <n v="138363" u="1"/>
        <s v="109455" u="1"/>
        <s v="071950" u="1"/>
        <n v="135613" u="1"/>
        <s v="064979" u="1"/>
        <n v="135614" u="1"/>
        <n v="120277" u="1"/>
        <n v="138365" u="1"/>
        <n v="141116" u="1"/>
        <n v="135615" u="1"/>
        <s v="098128" u="1"/>
        <s v="070063" u="1"/>
        <n v="135616" u="1"/>
        <n v="120278" u="1"/>
        <s v="072501" u="1"/>
        <s v="096314" u="1"/>
        <n v="141118" u="1"/>
        <s v="030251" u="1"/>
        <s v="098114 " u="1"/>
        <s v="075501" u="1"/>
        <n v="135617" u="1"/>
        <s v="099114 " u="1"/>
        <s v="120368" u="1"/>
        <s v="097500" u="1"/>
        <n v="141119" u="1"/>
        <s v="044717" u="1"/>
        <s v="058064" u="1"/>
        <s v="079501" u="1"/>
        <n v="135618" u="1"/>
        <s v="086715" u="1"/>
        <n v="120279" u="1"/>
        <s v="105369" u="1"/>
        <n v="141120" u="1"/>
        <n v="135619" u="1"/>
        <d v="2018-08-23T00:00:00" u="1"/>
        <s v="064650" u="1"/>
        <s v="029466" u="1"/>
        <n v="135620" u="1"/>
        <s v="077678" u="1"/>
        <s v="095863" u="1"/>
        <n v="135621" u="1"/>
        <s v="041016" u="1"/>
        <s v="097863" u="1"/>
        <s v="084014" u="1"/>
        <n v="135622" u="1"/>
        <n v="135623" u="1"/>
        <s v="087200" u="1"/>
        <s v="088200" u="1"/>
        <n v="139750" u="1"/>
        <n v="135624" u="1"/>
        <n v="120282" u="1"/>
        <n v="139751" u="1"/>
        <s v="035603" u="1"/>
        <n v="135625" u="1"/>
        <s v="096600" u="1"/>
        <s v="083377" u="1"/>
        <s v="102269 " u="1"/>
        <n v="139752" u="1"/>
        <n v="135626" u="1"/>
        <s v="079163" u="1"/>
        <d v="2018-01-02T00:00:00" u="1"/>
        <n v="138377" u="1"/>
        <s v="068816" u="1"/>
        <s v="058350" u="1"/>
        <n v="135627" u="1"/>
        <s v="054779" u="1"/>
        <s v="089563" u="1"/>
        <n v="135628" u="1"/>
        <s v="050951 " u="1"/>
        <n v="135629" u="1"/>
        <s v="098963" u="1"/>
        <n v="135630" u="1"/>
        <s v="066979 " u="1"/>
        <s v="070077" u="1"/>
        <n v="135631" u="1"/>
        <s v="074077" u="1"/>
        <n v="135632" u="1"/>
        <n v="138383" u="1"/>
        <s v="040917" u="1"/>
        <s v="053264" u="1"/>
        <s v="078515" u="1"/>
        <n v="135633" u="1"/>
        <s v="023918" u="1"/>
        <s v="037703" u="1"/>
        <s v="085477" u="1"/>
        <d v="2018-02-02T00:00:00" u="1"/>
        <s v="138353" u="1"/>
        <n v="138386" u="1"/>
        <s v="073878" u="1"/>
        <d v="2018-10-23T00:00:00" u="1"/>
        <s v="095877" u="1"/>
        <s v="051001" u="1"/>
        <s v="049651 " u="1"/>
        <s v="059001" u="1"/>
        <s v="083400" u="1"/>
        <s v="048216" u="1"/>
        <n v="139765" u="1"/>
        <s v="048402" u="1"/>
        <s v="107054" u="1"/>
        <n v="114101" u="1"/>
        <s v="079177" u="1"/>
        <s v="098800" u="1"/>
        <s v="053350 " u="1"/>
        <s v="055550" u="1"/>
        <d v="2018-03-02T00:00:00" u="1"/>
        <s v="069578" u="1"/>
        <s v="025566 " u="1"/>
        <s v="031966 " u="1"/>
        <n v="138395" u="1"/>
        <n v="129920" u="1"/>
        <n v="141147" u="1"/>
        <s v="119005" u="1"/>
        <s v="058101" u="1"/>
        <s v="042502" u="1"/>
        <s v="141152" u="1"/>
        <n v="129921" u="1"/>
        <s v="085500" u="1"/>
        <s v="050902" u="1"/>
        <s v="078529" u="1"/>
        <s v="089500" u="1"/>
        <s v="051264 " u="1"/>
        <s v="139619" u="1"/>
        <s v="097276" u="1"/>
        <n v="129922" u="1"/>
        <n v="138400" u="1"/>
        <d v="2018-04-02T00:00:00" u="1"/>
        <s v="063864" u="1"/>
        <n v="141152" u="1"/>
        <s v="058650" u="1"/>
        <n v="129923" u="1"/>
        <s v="089477 " u="1"/>
        <s v="088228" u="1"/>
        <s v="080162" u="1"/>
        <s v="085414" u="1"/>
        <n v="139781" u="1"/>
        <s v="072815" u="1"/>
        <s v="053816" u="1"/>
        <s v="027603" u="1"/>
        <s v="053378" u="1"/>
        <n v="111358" u="1"/>
        <s v="056378" u="1"/>
        <n v="139783" u="1"/>
        <s v="028351" u="1"/>
        <s v="055564" u="1"/>
        <s v="083577 " u="1"/>
        <n v="138409" u="1"/>
        <n v="139785" u="1"/>
        <s v="065964" u="1"/>
        <n v="139786" u="1"/>
        <s v="083328" u="1"/>
        <s v="058115" u="1"/>
        <n v="139788" u="1"/>
        <s v="091728" u="1"/>
        <s v="052916" u="1"/>
        <s v="128605" u="1"/>
        <s v="023451" u="1"/>
        <n v="111362" u="1"/>
        <s v="096914" u="1"/>
        <s v="097714 " u="1"/>
        <n v="134290" u="1"/>
        <s v="037665" u="1"/>
        <n v="139792" u="1"/>
        <d v="2018-02-13T00:00:00" u="1"/>
        <s v="089877" u="1"/>
        <n v="130619" u="1"/>
        <n v="139794" u="1"/>
        <s v="094013 " u="1"/>
        <s v="079214" u="1"/>
        <n v="130620" u="1"/>
        <s v="114053" u="1"/>
        <s v="071829" u="1"/>
        <s v="102268" u="1"/>
        <s v="069429" u="1"/>
        <s v="026617" u="1"/>
        <s v="027617" u="1"/>
        <s v="083362" u="1"/>
        <s v="126705" u="1"/>
        <s v="133919" u="1"/>
        <n v="138422" u="1"/>
        <s v="032579" u="1"/>
        <n v="130621" u="1"/>
        <s v="073577" u="1"/>
        <s v="087362" u="1"/>
        <s v="047602 " u="1"/>
        <s v="106454" u="1"/>
        <s v="091762" u="1"/>
        <s v="095376 " u="1"/>
        <s v="076577" u="1"/>
        <s v="109454" u="1"/>
        <s v="054764" u="1"/>
        <s v="048350 " u="1"/>
        <n v="130622" u="1"/>
        <s v="139667" u="1"/>
        <n v="124433" u="1"/>
        <n v="111367" u="1"/>
        <d v="2018-07-02T00:00:00" u="1"/>
        <s v="066978" u="1"/>
        <n v="129247" u="1"/>
        <s v="047779 " u="1"/>
        <d v="2018-03-13T00:00:00" u="1"/>
        <s v="088777 " u="1"/>
        <s v="078128" u="1"/>
        <n v="120308" u="1"/>
        <n v="129248" u="1"/>
        <s v="134404" u="1"/>
        <s v="093061" u="1"/>
        <s v="053301 " u="1"/>
        <n v="130624" u="1"/>
        <s v="058063" u="1"/>
        <s v="079500" u="1"/>
        <s v="062701 " u="1"/>
        <s v="138152" u="1"/>
        <s v="105368" u="1"/>
        <s v="121553" u="1"/>
        <s v="090676" u="1"/>
        <s v="089714" u="1"/>
        <n v="130625" u="1"/>
        <s v="071863" u="1"/>
        <n v="114121" u="1"/>
        <s v="047650" u="1"/>
        <s v="041015" u="1"/>
        <s v="100969 " u="1"/>
        <s v="141103" u="1"/>
        <d v="2018-08-02T00:00:00" u="1"/>
        <d v="2018-04-13T00:00:00" u="1"/>
        <s v="071162" u="1"/>
        <s v="034164" u="1"/>
        <s v="075600" u="1"/>
        <n v="130628" u="1"/>
        <n v="124439" u="1"/>
        <s v="079162" u="1"/>
        <n v="134311" u="1"/>
        <s v="068815" u="1"/>
        <n v="116875" u="1"/>
        <s v="022751" u="1"/>
        <n v="130629" u="1"/>
        <s v="054778" u="1"/>
        <s v="096576 " u="1"/>
        <n v="134314" u="1"/>
        <n v="130630" u="1"/>
        <s v="075328" u="1"/>
        <d v="2018-01-24T00:00:00" u="1"/>
        <n v="134316" u="1"/>
        <s v="072076" u="1"/>
        <n v="124442" u="1"/>
        <s v="098127 " u="1"/>
        <s v="035516" u="1"/>
        <n v="134317" u="1"/>
        <s v="038078" u="1"/>
        <n v="138444" u="1"/>
        <s v="031450" u="1"/>
        <s v="086728" u="1"/>
        <n v="130632" u="1"/>
        <s v="037702" u="1"/>
        <n v="124443" u="1"/>
        <s v="088476" u="1"/>
        <n v="130633" u="1"/>
        <s v="033879" u="1"/>
        <s v="111968" u="1"/>
        <n v="124444" u="1"/>
        <s v="135967" u="1"/>
        <n v="130634" u="1"/>
        <n v="124445" u="1"/>
        <d v="2018-10-02T00:00:00" u="1"/>
        <s v="059000" u="1"/>
        <s v="140051" u="1"/>
        <s v="053229 " u="1"/>
        <n v="130635" u="1"/>
        <s v="073614" u="1"/>
        <n v="124446" u="1"/>
        <s v="107053" u="1"/>
        <s v="139518" u="1"/>
        <s v="065829" u="1"/>
        <s v="039616" u="1"/>
        <s v="079176" u="1"/>
        <s v="035602 " u="1"/>
        <s v="067829" u="1"/>
        <s v="077362" u="1"/>
        <n v="124447" u="1"/>
        <n v="134327" u="1"/>
        <s v="129919" u="1"/>
        <s v="089576" u="1"/>
        <n v="124448" u="1"/>
        <n v="131578" u="1"/>
        <n v="138455" u="1"/>
        <s v="134003" u="1"/>
        <s v="083313" u="1"/>
        <s v="038965 " u="1"/>
        <s v="038101" u="1"/>
        <s v="091089" u="1"/>
        <n v="134331" u="1"/>
        <d v="2018-07-13T00:00:00" u="1"/>
        <n v="143959" u="1"/>
        <s v="074528" u="1"/>
        <s v="101153" u="1"/>
        <n v="131581" u="1"/>
        <s v="107405" u="1"/>
        <n v="134332" u="1"/>
        <s v="096327 " u="1"/>
        <n v="124450" u="1"/>
        <n v="134333" u="1"/>
        <n v="131583" u="1"/>
        <s v="035464" u="1"/>
        <s v="075462" u="1"/>
        <n v="124451" u="1"/>
        <s v="044864" u="1"/>
        <s v="089476 " u="1"/>
        <s v="092876 " u="1"/>
        <n v="143964" u="1"/>
        <n v="139839" u="1"/>
        <s v="053200" u="1"/>
        <s v="034001 " u="1"/>
        <n v="134338" u="1"/>
        <n v="130642" u="1"/>
        <d v="2018-08-13T00:00:00" u="1"/>
        <s v="088213 " u="1"/>
        <s v="045601" u="1"/>
        <d v="2018-04-24T00:00:00" u="1"/>
        <s v="072814" u="1"/>
        <n v="130643" u="1"/>
        <s v="048163" u="1"/>
        <s v="056377" u="1"/>
        <s v="134466" u="1"/>
        <n v="139843" u="1"/>
        <s v="053363 " u="1"/>
        <s v="095561" u="1"/>
        <s v="137466" u="1"/>
        <n v="139844" u="1"/>
        <s v="088828 " u="1"/>
        <s v="025965" u="1"/>
        <s v="088762 " u="1"/>
        <n v="139847" u="1"/>
        <n v="135721" u="1"/>
        <s v="078113" u="1"/>
        <n v="130646" u="1"/>
        <s v="046329" u="1"/>
        <n v="143974" u="1"/>
        <s v="048329" u="1"/>
        <s v="042501 " u="1"/>
        <d v="2018-09-13T00:00:00" u="1"/>
        <s v="054729" u="1"/>
        <s v="093089 " u="1"/>
        <s v="128604" u="1"/>
        <s v="077728" u="1"/>
        <n v="143976" u="1"/>
        <s v="105353" u="1"/>
        <s v="090661" u="1"/>
        <n v="134349" u="1"/>
        <s v="049263" u="1"/>
        <s v="099089 " u="1"/>
        <n v="143977" u="1"/>
        <s v="111753" u="1"/>
        <s v="097713 " u="1"/>
        <s v="059477" u="1"/>
        <s v="100968" u="1"/>
        <n v="130648" u="1"/>
        <n v="143978" u="1"/>
        <s v="037664" u="1"/>
        <s v="090026" u="1"/>
        <n v="143979" u="1"/>
        <s v="139752" u="1"/>
        <n v="139853" u="1"/>
        <n v="143980" u="1"/>
        <s v="034215" u="1"/>
        <s v="094212" u="1"/>
        <s v="040229 " u="1"/>
        <s v="057214" u="1"/>
        <s v="134051" u="1"/>
        <s v="024178" u="1"/>
        <s v="102267" u="1"/>
        <s v="104705" u="1"/>
        <s v="083361" u="1"/>
        <s v="053815 " u="1"/>
        <s v="087361" u="1"/>
        <s v="094575" u="1"/>
        <s v="075576" u="1"/>
        <s v="056577" u="1"/>
        <s v="076576" u="1"/>
        <s v="073762" u="1"/>
        <s v="109453" u="1"/>
        <s v="054763" u="1"/>
        <s v="139666" u="1"/>
        <s v="080962 " u="1"/>
        <n v="135735" u="1"/>
        <s v="038950" u="1"/>
        <n v="131609" u="1"/>
        <n v="138486" u="1"/>
        <s v="054314" u="1"/>
        <s v="048100" u="1"/>
        <s v="079313" u="1"/>
        <s v="024716" u="1"/>
        <s v="044715" u="1"/>
        <n v="120339" u="1"/>
        <s v="058062" u="1"/>
        <s v="052929" u="1"/>
        <d v="2018-11-13T00:00:00" u="1"/>
        <s v="121552" u="1"/>
        <n v="131613" u="1"/>
        <n v="138490" u="1"/>
        <d v="2018-07-24T00:00:00" u="1"/>
        <s v="049277" u="1"/>
        <s v="085461" u="1"/>
        <s v="026902" u="1"/>
        <n v="131614" u="1"/>
        <n v="135741" u="1"/>
        <s v="036864" u="1"/>
        <s v="041014" u="1"/>
        <s v="097861" u="1"/>
        <s v="030229" u="1"/>
        <n v="143995" u="1"/>
        <n v="139869" u="1"/>
        <n v="138494" u="1"/>
        <n v="134368" u="1"/>
        <n v="127219" u="1"/>
        <n v="114153" u="1"/>
        <n v="123093" u="1"/>
        <s v="035601" u="1"/>
        <s v="047629" u="1"/>
        <s v="083375" u="1"/>
        <s v="089189" u="1"/>
        <s v="141651" u="1"/>
        <s v="088813" u="1"/>
        <s v="091775" u="1"/>
        <s v="095589" u="1"/>
        <s v="096589" u="1"/>
        <n v="127221" u="1"/>
        <s v="058777" u="1"/>
        <s v="098961" u="1"/>
        <n v="134375" u="1"/>
        <s v="051128 " u="1"/>
        <s v="066977 " u="1"/>
        <s v="048114" u="1"/>
        <s v="071513" u="1"/>
        <n v="120346" u="1"/>
        <s v="051262" u="1"/>
        <n v="144005" u="1"/>
        <s v="114166" u="1"/>
        <s v="044729" u="1"/>
        <s v="080913" u="1"/>
        <n v="144006" u="1"/>
        <s v="101567" u="1"/>
        <s v="088727" u="1"/>
        <s v="078261" u="1"/>
        <s v="085475" u="1"/>
        <s v="092927 " u="1"/>
        <n v="144007" u="1"/>
        <s v="067914" u="1"/>
        <s v="048477" u="1"/>
        <d v="2018-09-24T00:00:00" u="1"/>
        <n v="134380" u="1"/>
        <n v="128600" u="1"/>
        <n v="144008" u="1"/>
        <s v="073876" u="1"/>
        <n v="139882" u="1"/>
        <n v="134381" u="1"/>
        <n v="144009" u="1"/>
        <s v="137966" u="1"/>
        <n v="135758" u="1"/>
        <n v="129289" u="1"/>
        <s v="064213" u="1"/>
        <n v="134383" u="1"/>
        <s v="039000" u="1"/>
        <n v="144011" u="1"/>
        <s v="088212" u="1"/>
        <n v="134385" u="1"/>
        <s v="049400" u="1"/>
        <s v="107052" u="1"/>
        <s v="057614" u="1"/>
        <s v="115704" u="1"/>
        <s v="053362" u="1"/>
        <s v="083575" u="1"/>
        <s v="087389" u="1"/>
        <s v="024578" u="1"/>
        <n v="129291" u="1"/>
        <s v="125666" u="1"/>
        <d v="2018-10-24T00:00:00" u="1"/>
        <n v="134388" u="1"/>
        <s v="072976" u="1"/>
        <s v="033978" u="1"/>
        <n v="129292" u="1"/>
        <n v="139891" u="1"/>
        <n v="135765" u="1"/>
        <s v="038978" u="1"/>
        <s v="142216" u="1"/>
        <s v="138002" u="1"/>
        <s v="083312" u="1"/>
        <s v="119003" u="1"/>
        <n v="129293" u="1"/>
        <s v="042500" u="1"/>
        <n v="139893" u="1"/>
        <n v="134392" u="1"/>
        <s v="091712" u="1"/>
        <s v="051276" u="1"/>
        <n v="129294" u="1"/>
        <s v="078327 " u="1"/>
        <n v="134393" u="1"/>
        <s v="099088" u="1"/>
        <s v="097274" u="1"/>
        <s v="053262 " u="1"/>
        <n v="134394" u="1"/>
        <s v="036901" u="1"/>
        <s v="064676" u="1"/>
        <n v="134395" u="1"/>
        <n v="114166" u="1"/>
        <n v="141272" u="1"/>
        <n v="134396" u="1"/>
        <n v="141273" u="1"/>
        <n v="118293" u="1"/>
        <n v="129296" u="1"/>
        <s v="127952" u="1"/>
        <n v="141274" u="1"/>
        <n v="139899" u="1"/>
        <s v="063227" u="1"/>
        <s v="101504" u="1"/>
        <s v="088226" u="1"/>
        <s v="080160" u="1"/>
        <s v="041600" u="1"/>
        <s v="048414" u="1"/>
        <s v="055628" u="1"/>
        <s v="072813" u="1"/>
        <n v="139902" u="1"/>
        <s v="053814" u="1"/>
        <s v="053376" u="1"/>
        <n v="129298" u="1"/>
        <s v="095374" u="1"/>
        <s v="056376" u="1"/>
        <s v="052800 " u="1"/>
        <s v="139717" u="1"/>
        <s v="142679" u="1"/>
        <n v="129299" u="1"/>
        <n v="134403" u="1"/>
        <n v="141280" u="1"/>
        <s v="086775" u="1"/>
        <n v="134404" u="1"/>
        <s v="097989" u="1"/>
        <n v="129300" u="1"/>
        <n v="134405" u="1"/>
        <s v="083326" u="1"/>
        <n v="134406" u="1"/>
        <s v="058113" u="1"/>
        <s v="046328" u="1"/>
        <s v="027329" u="1"/>
        <n v="134407" u="1"/>
        <s v="071727" u="1"/>
        <n v="127926" u="1"/>
        <s v="054728" u="1"/>
        <s v="093088 " u="1"/>
        <n v="134408" u="1"/>
        <s v="071913" u="1"/>
        <s v="094088 " u="1"/>
        <s v="128603" u="1"/>
        <s v="037729" u="1"/>
        <n v="129302" u="1"/>
        <n v="127927" u="1"/>
        <s v="111752" u="1"/>
        <s v="097712 " u="1"/>
        <s v="062676 " u="1"/>
        <s v="037663" u="1"/>
        <d v="2018-05-03T00:00:00" u="1"/>
        <n v="129303" u="1"/>
        <s v="088489 " u="1"/>
        <s v="025878" u="1"/>
        <n v="127928" u="1"/>
        <s v="089875" u="1"/>
        <s v="095889 " u="1"/>
        <n v="129304" u="1"/>
        <s v="133302" u="1"/>
        <s v="062413 " u="1"/>
        <s v="114051" u="1"/>
        <n v="129305" u="1"/>
        <s v="039400" u="1"/>
        <s v="092826" u="1"/>
        <n v="127930" u="1"/>
        <s v="027615" u="1"/>
        <s v="083360" u="1"/>
        <n v="119678" u="1"/>
        <s v="087360" u="1"/>
        <n v="129306" u="1"/>
        <s v="106452" u="1"/>
        <s v="035577" u="1"/>
        <s v="091760" u="1"/>
        <s v="095574" u="1"/>
        <s v="054762" u="1"/>
        <s v="064976" u="1"/>
        <s v="089589 " u="1"/>
        <s v="066976" u="1"/>
        <s v="047777 " u="1"/>
        <n v="123806" u="1"/>
        <s v="094125" u="1"/>
        <s v="053313" u="1"/>
        <s v="038128" u="1"/>
        <s v="054313" u="1"/>
        <s v="041528" u="1"/>
        <n v="142674" u="1"/>
        <n v="119681" u="1"/>
        <n v="129309" u="1"/>
        <s v="044714" u="1"/>
        <s v="058061" u="1"/>
        <n v="127934" u="1"/>
        <s v="047714" u="1"/>
        <s v="105366" u="1"/>
        <s v="121551" u="1"/>
        <n v="111430" u="1"/>
        <n v="129310" u="1"/>
        <n v="141302" u="1"/>
        <s v="037677" u="1"/>
        <s v="135765" u="1"/>
        <s v="095860" u="1"/>
        <s v="036863" u="1"/>
        <s v="100967 " u="1"/>
        <n v="129311" u="1"/>
        <s v="038863" u="1"/>
        <s v="094039" u="1"/>
        <d v="2018-03-14T00:00:00" u="1"/>
        <n v="142680" u="1"/>
        <s v="034228" u="1"/>
        <n v="119684" u="1"/>
        <s v="079226" u="1"/>
        <s v="138316" u="1"/>
        <n v="142682" u="1"/>
        <s v="025629" u="1"/>
        <s v="034162" u="1"/>
        <s v="039414" u="1"/>
        <n v="111433" u="1"/>
        <s v="138064" u="1"/>
        <n v="142683" u="1"/>
        <s v="083374" u="1"/>
        <s v="087188" u="1"/>
        <s v="089188" u="1"/>
        <n v="142684" u="1"/>
        <s v="047614 " u="1"/>
        <s v="025563" u="1"/>
        <n v="142685" u="1"/>
        <s v="034777" u="1"/>
        <s v="054776" u="1"/>
        <n v="142686" u="1"/>
        <n v="130690" u="1"/>
        <n v="144062" u="1"/>
        <d v="2018-08-03T00:00:00" u="1"/>
        <n v="142687" u="1"/>
        <s v="032128 " u="1"/>
        <n v="142688" u="1"/>
        <n v="119688" u="1"/>
        <n v="130691" u="1"/>
        <n v="141313" u="1"/>
        <s v="031514" u="1"/>
        <s v="071512" u="1"/>
        <n v="111436" u="1"/>
        <n v="142689" u="1"/>
        <n v="118313" u="1"/>
        <n v="129316" u="1"/>
        <n v="141314" u="1"/>
        <s v="035514" u="1"/>
        <s v="095511" u="1"/>
        <s v="044728" u="1"/>
        <s v="022915" u="1"/>
        <n v="142691" u="1"/>
        <s v="078260" u="1"/>
        <s v="067913" u="1"/>
        <n v="138566" u="1"/>
        <s v="088474" u="1"/>
        <n v="130693" u="1"/>
        <s v="047662" u="1"/>
        <n v="129318" u="1"/>
        <n v="121066" u="1"/>
        <s v="135965" u="1"/>
        <s v="053862 " u="1"/>
        <n v="141319" u="1"/>
        <d v="2018-09-03T00:00:00" u="1"/>
        <n v="134443" u="1"/>
        <d v="2018-01-25T00:00:00" u="1"/>
        <n v="130695" u="1"/>
        <n v="129320" u="1"/>
        <n v="133070" u="1"/>
        <s v="107051" u="1"/>
        <n v="127945" u="1"/>
        <s v="079174" u="1"/>
        <s v="035600 " u="1"/>
        <s v="087388" u="1"/>
        <n v="138573" u="1"/>
        <s v="088388" u="1"/>
        <n v="130697" u="1"/>
        <n v="133073" u="1"/>
        <n v="134449" u="1"/>
        <n v="133075" u="1"/>
        <d v="2018-10-03T00:00:00" u="1"/>
        <s v="083311" u="1"/>
        <n v="134451" u="1"/>
        <n v="137202" u="1"/>
        <s v="097139 " u="1"/>
        <n v="134452" u="1"/>
        <s v="112617" u="1"/>
        <n v="130699" u="1"/>
        <n v="133077" u="1"/>
        <s v="049313" u="1"/>
        <s v="091073 " u="1"/>
        <n v="134453" u="1"/>
        <s v="093073 " u="1"/>
        <s v="099087" u="1"/>
        <n v="127949" u="1"/>
        <s v="063927" u="1"/>
        <s v="114365" u="1"/>
        <s v="097273" u="1"/>
        <s v="112551" u="1"/>
        <s v="085488" u="1"/>
        <s v="075460" u="1"/>
        <n v="124511" u="1"/>
        <s v="036900" u="1"/>
        <n v="134455" u="1"/>
        <s v="071889" u="1"/>
        <n v="127950" u="1"/>
        <n v="134456" u="1"/>
        <n v="130701" u="1"/>
        <n v="124512" u="1"/>
        <n v="134457" u="1"/>
        <s v="088860" u="1"/>
        <s v="094010" u="1"/>
        <s v="095874 " u="1"/>
        <n v="121074" u="1"/>
        <s v="081025 " u="1"/>
        <n v="127951" u="1"/>
        <n v="134458" u="1"/>
        <s v="064226" u="1"/>
        <n v="133083" u="1"/>
        <s v="062412" u="1"/>
        <s v="103503" u="1"/>
        <n v="127952" u="1"/>
        <n v="133085" u="1"/>
        <s v="072812" u="1"/>
        <s v="053375" u="1"/>
        <n v="134461" u="1"/>
        <s v="056375" u="1"/>
        <n v="130704" u="1"/>
        <s v="116465" u="1"/>
        <n v="133087" u="1"/>
        <s v="055561" u="1"/>
        <n v="134463" u="1"/>
        <n v="121077" u="1"/>
        <s v="072989" u="1"/>
        <n v="138590" u="1"/>
        <n v="130705" u="1"/>
        <n v="126579" u="1"/>
        <s v="097988" u="1"/>
        <n v="121078" u="1"/>
        <s v="086139" u="1"/>
        <n v="134466" u="1"/>
        <s v="038113" u="1"/>
        <s v="098110" u="1"/>
        <n v="133091" u="1"/>
        <s v="027328" u="1"/>
        <n v="114202" u="1"/>
        <s v="091725" u="1"/>
        <s v="095539" u="1"/>
        <n v="133092" u="1"/>
        <d v="2018-04-25T00:00:00" u="1"/>
        <s v="054727" u="1"/>
        <s v="090911" u="1"/>
        <n v="130707" u="1"/>
        <n v="137219" u="1"/>
        <s v="102351" u="1"/>
        <n v="133093" u="1"/>
        <s v="092911" u="1"/>
        <s v="128602" u="1"/>
        <s v="037728" u="1"/>
        <n v="133094" u="1"/>
        <s v="035476" u="1"/>
        <s v="097711 " u="1"/>
        <n v="134470" u="1"/>
        <n v="133095" u="1"/>
        <n v="124519" u="1"/>
        <s v="025877" u="1"/>
        <s v="089688" u="1"/>
        <n v="121081" u="1"/>
        <n v="133096" u="1"/>
        <s v="089488 " u="1"/>
        <n v="124520" u="1"/>
        <s v="036027" u="1"/>
        <s v="097888 " u="1"/>
        <n v="134473" u="1"/>
        <s v="097024" u="1"/>
        <n v="121082" u="1"/>
        <n v="133098" u="1"/>
        <s v="057212" u="1"/>
        <n v="126584" u="1"/>
        <n v="124521" u="1"/>
        <n v="134475" u="1"/>
        <d v="2018-09-14T00:00:00" u="1"/>
        <n v="121083" u="1"/>
        <s v="104703" u="1"/>
        <n v="130711" u="1"/>
        <s v="024162 " u="1"/>
        <n v="124522" u="1"/>
        <s v="077388" u="1"/>
        <s v="062789" u="1"/>
        <s v="095373 " u="1"/>
        <s v="056575" u="1"/>
        <s v="076574" u="1"/>
        <s v="033762" u="1"/>
        <s v="054761" u="1"/>
        <n v="126586" u="1"/>
        <n v="134479" u="1"/>
        <s v="141000" u="1"/>
        <n v="123148" u="1"/>
        <n v="121085" u="1"/>
        <s v="066975" u="1"/>
        <n v="134480" u="1"/>
        <s v="081339" u="1"/>
        <s v="113216" u="1"/>
        <s v="083339" u="1"/>
        <s v="033313" u="1"/>
        <s v="053312" u="1"/>
        <s v="098988 " u="1"/>
        <s v="054312" u="1"/>
        <s v="075311" u="1"/>
        <n v="128651" u="1"/>
        <s v="042275" u="1"/>
        <s v="063274" u="1"/>
        <n v="119024" u="1"/>
        <s v="096539 " u="1"/>
        <s v="034928" u="1"/>
        <s v="105365" u="1"/>
        <s v="033862" u="1"/>
        <n v="134486" u="1"/>
        <n v="128653" u="1"/>
        <s v="133950" u="1"/>
        <s v="140100" u="1"/>
        <s v="093038" u="1"/>
        <s v="089888" u="1"/>
        <s v="079225" u="1"/>
        <s v="059026 " u="1"/>
        <s v="053160" u="1"/>
        <n v="128655" u="1"/>
        <n v="127280" u="1"/>
        <s v="083373" u="1"/>
        <s v="087187" u="1"/>
        <s v="048189" u="1"/>
        <s v="095839" u="1"/>
        <s v="048427 " u="1"/>
        <d v="2018-11-14T00:00:00" u="1"/>
        <s v="102265 " u="1"/>
        <s v="089187" u="1"/>
        <s v="053827 " u="1"/>
        <d v="2018-07-25T00:00:00" u="1"/>
        <n v="134492" u="1"/>
        <n v="128656" u="1"/>
        <s v="091773" u="1"/>
        <s v="026562" u="1"/>
        <n v="137244" u="1"/>
        <s v="096573 " u="1"/>
        <n v="128657" u="1"/>
        <s v="034762 " u="1"/>
        <n v="126594" u="1"/>
        <n v="144122" u="1"/>
        <n v="124531" u="1"/>
        <s v="123015" u="1"/>
        <n v="123156" u="1"/>
        <n v="137246" u="1"/>
        <s v="094138" u="1"/>
        <s v="058761 " u="1"/>
        <n v="144123" u="1"/>
        <s v="102002 " u="1"/>
        <n v="128658" u="1"/>
        <n v="137247" u="1"/>
        <n v="144124" u="1"/>
        <n v="124532" u="1"/>
        <s v="031513" u="1"/>
        <s v="072073" u="1"/>
        <s v="073073" u="1"/>
        <n v="137248" u="1"/>
        <n v="144125" u="1"/>
        <s v="035513" u="1"/>
        <s v="044727" u="1"/>
        <n v="144126" u="1"/>
        <n v="124533" u="1"/>
        <s v="086725" u="1"/>
        <s v="079311 " u="1"/>
        <s v="063912" u="1"/>
        <n v="123158" u="1"/>
        <n v="144127" u="1"/>
        <s v="046913" u="1"/>
        <s v="067912" u="1"/>
        <n v="137251" u="1"/>
        <n v="144128" u="1"/>
        <n v="124534" u="1"/>
        <s v="089711 " u="1"/>
        <s v="073874" u="1"/>
        <s v="097487 " u="1"/>
        <n v="144129" u="1"/>
        <n v="131751" u="1"/>
        <s v="097873" u="1"/>
        <s v="119779" u="1"/>
        <n v="144130" u="1"/>
        <s v="137964" u="1"/>
        <n v="137254" u="1"/>
        <s v="038862 " u="1"/>
        <n v="144131" u="1"/>
        <n v="131753" u="1"/>
        <n v="130725" u="1"/>
        <n v="137255" u="1"/>
        <s v="048212" u="1"/>
        <n v="131754" u="1"/>
        <s v="138329" u="1"/>
        <s v="073611" u="1"/>
        <s v="129301" u="1"/>
        <s v="030361" u="1"/>
        <s v="034175" u="1"/>
        <s v="107050" u="1"/>
        <s v="051160 " u="1"/>
        <n v="130726" u="1"/>
        <s v="019614" u="1"/>
        <s v="025628 " u="1"/>
        <d v="2018-01-04T00:00:00" u="1"/>
        <s v="087387" u="1"/>
        <s v="088387" u="1"/>
        <d v="2018-09-25T00:00:00" u="1"/>
        <n v="130727" u="1"/>
        <s v="074788" u="1"/>
        <n v="124538" u="1"/>
        <s v="069574" u="1"/>
        <n v="123163" u="1"/>
        <s v="096973" u="1"/>
        <n v="130728" u="1"/>
        <n v="124539" u="1"/>
        <s v="100202 " u="1"/>
        <s v="048126" u="1"/>
        <s v="075339" u="1"/>
        <n v="130729" u="1"/>
        <s v="053274" u="1"/>
        <s v="078325 " u="1"/>
        <s v="063926" u="1"/>
        <n v="121790" u="1"/>
        <n v="130730" u="1"/>
        <s v="088739" u="1"/>
        <s v="080911 " u="1"/>
        <s v="137363" u="1"/>
        <s v="089725 " u="1"/>
        <s v="073888" u="1"/>
        <n v="130731" u="1"/>
        <n v="124542" u="1"/>
        <s v="132100" u="1"/>
        <n v="130732" u="1"/>
        <s v="088224" u="1"/>
        <s v="053188" u="1"/>
        <s v="125063" u="1"/>
        <n v="133145" u="1"/>
        <s v="030375" u="1"/>
        <s v="088210 " u="1"/>
        <s v="114902" u="1"/>
        <s v="056374" u="1"/>
        <s v="135901" u="1"/>
        <s v="039375" u="1"/>
        <s v="118902" u="1"/>
        <s v="039175 " u="1"/>
        <s v="069588" u="1"/>
        <s v="093987" u="1"/>
        <s v="047775" u="1"/>
        <s v="040326" u="1"/>
        <s v="086138" u="1"/>
        <s v="058111" u="1"/>
        <s v="060073" u="1"/>
        <s v="041512" u="1"/>
        <s v="027327" u="1"/>
        <s v="025513" u="1"/>
        <s v="051288" u="1"/>
        <s v="054726" u="1"/>
        <s v="093086 " u="1"/>
        <s v="089510" u="1"/>
        <s v="079339 " u="1"/>
        <s v="128601" u="1"/>
        <s v="036913" u="1"/>
        <s v="097710 " u="1"/>
        <n v="106669" u="1"/>
        <d v="2018-04-04T00:00:00" u="1"/>
        <s v="083873" u="1"/>
        <s v="044875" u="1"/>
        <n v="133156" u="1"/>
        <s v="025876" u="1"/>
        <s v="107779" u="1"/>
        <s v="092887 " u="1"/>
        <n v="106670" u="1"/>
        <s v="034026" u="1"/>
        <s v="089873" u="1"/>
        <n v="138659" u="1"/>
        <s v="080224 " u="1"/>
        <s v="034012 " u="1"/>
        <s v="059025" u="1"/>
        <n v="106671" u="1"/>
        <s v="057211" u="1"/>
        <s v="039012 " u="1"/>
        <s v="052826" u="1"/>
        <s v="026613" u="1"/>
        <n v="140038" u="1"/>
        <n v="138663" u="1"/>
        <s v="035575" u="1"/>
        <s v="054760" u="1"/>
        <n v="138665" u="1"/>
        <s v="139663" u="1"/>
        <s v="106879" u="1"/>
        <s v="025976" u="1"/>
        <s v="051125" u="1"/>
        <s v="135028" u="1"/>
        <s v="088773 " u="1"/>
        <s v="083338" u="1"/>
        <s v="033312" u="1"/>
        <s v="098987 " u="1"/>
        <s v="038126" u="1"/>
        <s v="054311" u="1"/>
        <s v="078124" u="1"/>
        <s v="100178" u="1"/>
        <s v="091738" u="1"/>
        <s v="026527" u="1"/>
        <s v="036060" u="1"/>
        <s v="090672" u="1"/>
        <n v="140046" u="1"/>
        <n v="134546" u="1"/>
        <n v="133171" u="1"/>
        <d v="2018-02-15T00:00:00" u="1"/>
        <n v="133172" u="1"/>
        <s v="038861" u="1"/>
        <s v="094223" u="1"/>
        <n v="140051" u="1"/>
        <s v="079224" u="1"/>
        <n v="138676" u="1"/>
        <s v="071839" u="1"/>
        <s v="034160" u="1"/>
        <n v="131800" u="1"/>
        <s v="047626" u="1"/>
        <s v="138062" u="1"/>
        <s v="087186" u="1"/>
        <s v="123901" u="1"/>
        <n v="138678" u="1"/>
        <s v="068811" u="1"/>
        <n v="129374" u="1"/>
        <s v="096586" u="1"/>
        <n v="138680" u="1"/>
        <n v="137305" u="1"/>
        <s v="034761 " u="1"/>
        <s v="051139" u="1"/>
        <s v="066988" u="1"/>
        <n v="129375" u="1"/>
        <n v="131805" u="1"/>
        <s v="113229" u="1"/>
        <s v="071510" u="1"/>
        <n v="129376" u="1"/>
        <n v="137308" u="1"/>
        <s v="094071" u="1"/>
        <n v="131807" u="1"/>
        <s v="044726" u="1"/>
        <s v="038074" u="1"/>
        <n v="131808" u="1"/>
        <n v="129377" u="1"/>
        <s v="073939" u="1"/>
        <n v="137310" u="1"/>
        <s v="085472" u="1"/>
        <s v="032689" u="1"/>
        <s v="046912" u="1"/>
        <s v="067911" u="1"/>
        <s v="088472" u="1"/>
        <s v="089472" u="1"/>
        <n v="107372" u="1"/>
        <n v="137312" u="1"/>
        <s v="039689" u="1"/>
        <n v="138689" u="1"/>
        <s v="031426" u="1"/>
        <n v="137315" u="1"/>
        <n v="107374" u="1"/>
        <s v="062639" u="1"/>
        <s v="064639" u="1"/>
        <s v="040388" u="1"/>
        <s v="025389" u="1"/>
        <n v="107375" u="1"/>
        <s v="087386" u="1"/>
        <s v="088386" u="1"/>
        <s v="026575" u="1"/>
        <s v="031975" u="1"/>
        <n v="107376" u="1"/>
        <s v="135877" u="1"/>
        <s v="074973" u="1"/>
        <d v="2018-09-04T00:00:00" u="1"/>
        <n v="107377" u="1"/>
        <s v="066124" u="1"/>
        <s v="100201 " u="1"/>
        <d v="2018-01-26T00:00:00" u="1"/>
        <s v="112615" u="1"/>
        <n v="109441" u="1"/>
        <s v="071710" u="1"/>
        <s v="048111 " u="1"/>
        <n v="107378" u="1"/>
        <n v="138699" u="1"/>
        <s v="034074 " u="1"/>
        <s v="022927" u="1"/>
        <s v="099085" u="1"/>
        <s v="101578" u="1"/>
        <s v="097271" u="1"/>
        <s v="080910 " u="1"/>
        <n v="107379" u="1"/>
        <s v="035460" u="1"/>
        <s v="048488" u="1"/>
        <s v="064673" u="1"/>
        <s v="088486" u="1"/>
        <s v="089724 " u="1"/>
        <n v="133201" u="1"/>
        <s v="095886" u="1"/>
        <n v="109443" u="1"/>
        <n v="107380" u="1"/>
        <s v="036889" u="1"/>
        <s v="080223" u="1"/>
        <n v="133203" u="1"/>
        <s v="062410" u="1"/>
        <d v="2018-06-15T00:00:00" u="1"/>
        <n v="133204" u="1"/>
        <d v="2018-02-26T00:00:00" u="1"/>
        <s v="114529" u="1"/>
        <s v="125062" u="1"/>
        <n v="107382" u="1"/>
        <s v="111901" u="1"/>
        <s v="053373" u="1"/>
        <n v="110821" u="1"/>
        <s v="056373" u="1"/>
        <s v="088838" u="1"/>
        <s v="089838" u="1"/>
        <s v="040574 " u="1"/>
        <n v="107383" u="1"/>
        <s v="026589" u="1"/>
        <s v="050988" u="1"/>
        <n v="134584" u="1"/>
        <n v="119762" u="1"/>
        <s v="050974 " u="1"/>
        <n v="118387" u="1"/>
        <n v="110823" u="1"/>
        <s v="066138" u="1"/>
        <s v="083323" u="1"/>
        <n v="118388" u="1"/>
        <s v="042511" u="1"/>
        <s v="074538" u="1"/>
        <s v="049325" u="1"/>
        <d v="2018-03-26T00:00:00" u="1"/>
        <s v="053287" u="1"/>
        <s v="054287" u="1"/>
        <n v="118389" u="1"/>
        <s v="035474" u="1"/>
        <s v="075472" u="1"/>
        <n v="118390" u="1"/>
        <n v="134591" u="1"/>
        <s v="083872" u="1"/>
        <n v="140093" u="1"/>
        <s v="025875" u="1"/>
        <s v="039660" u="1"/>
        <s v="047874" u="1"/>
        <n v="107388" u="1"/>
        <n v="118391" u="1"/>
        <n v="140095" u="1"/>
        <n v="134594" u="1"/>
        <n v="140096" u="1"/>
        <n v="118392" u="1"/>
        <s v="039011 " u="1"/>
        <d v="2018-08-15T00:00:00" u="1"/>
        <n v="133220" u="1"/>
        <d v="2018-04-26T00:00:00" u="1"/>
        <s v="026612" u="1"/>
        <s v="053825" u="1"/>
        <s v="027612" u="1"/>
        <s v="097199" u="1"/>
        <n v="140098" u="1"/>
        <s v="073572" u="1"/>
        <n v="140099" u="1"/>
        <s v="094571" u="1"/>
        <s v="035574" u="1"/>
        <s v="055573" u="1"/>
        <s v="095371 " u="1"/>
        <n v="140100" u="1"/>
        <n v="107391" u="1"/>
        <n v="118394" u="1"/>
        <s v="106878" u="1"/>
        <n v="138726" u="1"/>
        <n v="118395" u="1"/>
        <s v="083337" u="1"/>
        <s v="101429" u="1"/>
        <s v="038125" u="1"/>
        <s v="054310" u="1"/>
        <s v="066338" u="1"/>
        <s v="044087" u="1"/>
        <n v="118396" u="1"/>
        <s v="039311" u="1"/>
        <s v="062710" u="1"/>
        <n v="137354" u="1"/>
        <s v="093099 " u="1"/>
        <s v="095537 " u="1"/>
        <s v="029088" u="1"/>
        <s v="077738" u="1"/>
        <n v="133229" u="1"/>
        <n v="118397" u="1"/>
        <n v="137356" u="1"/>
        <n v="133230" u="1"/>
        <s v="097485" u="1"/>
        <s v="059925" u="1"/>
        <n v="137357" u="1"/>
        <s v="057673" u="1"/>
        <n v="118398" u="1"/>
        <s v="029889" u="1"/>
        <n v="133233" u="1"/>
        <n v="109459" u="1"/>
        <n v="138735" u="1"/>
        <s v="061438" u="1"/>
        <s v="094022 " u="1"/>
        <n v="116336" u="1"/>
        <s v="138127" u="1"/>
        <s v="020626" u="1"/>
        <s v="078223" u="1"/>
        <n v="138736" u="1"/>
        <s v="059024 " u="1"/>
        <n v="137361" u="1"/>
        <s v="118314" u="1"/>
        <n v="109460" u="1"/>
        <n v="118400" u="1"/>
        <n v="138737" u="1"/>
        <s v="087185" u="1"/>
        <n v="138738" u="1"/>
        <d v="2018-06-26T00:00:00" u="1"/>
        <n v="119776" u="1"/>
        <s v="092823 " u="1"/>
        <n v="137363" u="1"/>
        <n v="109461" u="1"/>
        <s v="091771" u="1"/>
        <s v="056587" u="1"/>
        <n v="133238" u="1"/>
        <n v="138740" u="1"/>
        <n v="133239" u="1"/>
        <s v="139676" u="1"/>
        <n v="109462" u="1"/>
        <n v="138741" u="1"/>
        <s v="066987" u="1"/>
        <s v="112228" u="1"/>
        <n v="138742" u="1"/>
        <n v="133241" u="1"/>
        <n v="129406" u="1"/>
        <s v="075323" u="1"/>
        <n v="123905" u="1"/>
        <n v="138744" u="1"/>
        <s v="079323" u="1"/>
        <s v="099122 " u="1"/>
        <n v="133243" u="1"/>
        <n v="129407" u="1"/>
        <n v="138745" u="1"/>
        <s v="073938" u="1"/>
        <s v="088723" u="1"/>
        <d v="2018-07-26T00:00:00" u="1"/>
        <s v="032688" u="1"/>
        <s v="046911" u="1"/>
        <n v="133245" u="1"/>
        <s v="092871" u="1"/>
        <n v="137372" u="1"/>
        <s v="037688" u="1"/>
        <s v="026889 " u="1"/>
        <n v="137374" u="1"/>
        <n v="133248" u="1"/>
        <n v="133249" u="1"/>
        <s v="105300" u="1"/>
        <s v="117328" u="1"/>
        <n v="133250" u="1"/>
        <s v="064638" u="1"/>
        <n v="123909" u="1"/>
        <n v="138752" u="1"/>
        <s v="047639" u="1"/>
        <s v="087199" u="1"/>
        <s v="088199" u="1"/>
        <s v="102277 " u="1"/>
        <s v="089199" u="1"/>
        <s v="079171" u="1"/>
        <n v="133252" u="1"/>
        <s v="087385" u="1"/>
        <s v="088385" u="1"/>
        <s v="048187 " u="1"/>
        <s v="095837 " u="1"/>
        <s v="089185 " u="1"/>
        <s v="032588 " u="1"/>
        <s v="098837 " u="1"/>
        <s v="089571" u="1"/>
        <s v="072972" u="1"/>
        <s v="074972" u="1"/>
        <n v="119785" u="1"/>
        <s v="118877" u="1"/>
        <s v="143026" u="1"/>
        <s v="098971" u="1"/>
        <s v="090136 " u="1"/>
        <s v="066123" u="1"/>
        <s v="100200 " u="1"/>
        <n v="123912" u="1"/>
        <n v="138758" u="1"/>
        <s v="096336" u="1"/>
        <n v="133257" u="1"/>
        <n v="137384" u="1"/>
        <s v="102829" u="1"/>
        <s v="136613" u="1"/>
        <s v="038087" u="1"/>
        <n v="119787" u="1"/>
        <n v="130790" u="1"/>
        <n v="133259" u="1"/>
        <s v="063924" u="1"/>
        <s v="097270" u="1"/>
        <d v="2018-01-05T00:00:00" u="1"/>
        <n v="138761" u="1"/>
        <s v="059272" u="1"/>
        <s v="092885" u="1"/>
        <s v="073886" u="1"/>
        <s v="097499 " u="1"/>
        <n v="138763" u="1"/>
        <n v="137388" u="1"/>
        <n v="133262" u="1"/>
        <n v="123915" u="1"/>
        <n v="118414" u="1"/>
        <s v="088222" u="1"/>
        <s v="051424 " u="1"/>
        <n v="137391" u="1"/>
        <n v="123917" u="1"/>
        <s v="079185" u="1"/>
        <n v="137393" u="1"/>
        <s v="056372" u="1"/>
        <d v="2018-02-05T00:00:00" u="1"/>
        <n v="118416" u="1"/>
        <s v="040573 " u="1"/>
        <n v="112227" u="1"/>
        <s v="118900" u="1"/>
        <s v="039173 " u="1"/>
        <s v="069586" u="1"/>
        <s v="095599 " u="1"/>
        <s v="047773" u="1"/>
        <s v="050973 " u="1"/>
        <s v="097985" u="1"/>
        <n v="138772" u="1"/>
        <n v="119793" u="1"/>
        <n v="126670" u="1"/>
        <n v="136022" u="1"/>
        <s v="083322" u="1"/>
        <n v="118418" u="1"/>
        <s v="060071" u="1"/>
        <s v="027325" u="1"/>
        <s v="074537" u="1"/>
        <s v="094536" u="1"/>
        <n v="123920" u="1"/>
        <s v="071723" u="1"/>
        <n v="137399" u="1"/>
        <s v="110814" u="1"/>
        <s v="050910" u="1"/>
        <s v="054724" u="1"/>
        <n v="118419" u="1"/>
        <n v="123921" u="1"/>
        <n v="138776" u="1"/>
        <s v="085499" u="1"/>
        <s v="101777" u="1"/>
        <d v="2018-03-05T00:00:00" u="1"/>
        <n v="118420" u="1"/>
        <s v="083871" u="1"/>
        <n v="138778" u="1"/>
        <s v="089485 " u="1"/>
        <n v="136028" u="1"/>
        <s v="080222 " u="1"/>
        <s v="034010 " u="1"/>
        <n v="118422" u="1"/>
        <s v="080170" u="1"/>
        <s v="072199" u="1"/>
        <s v="030387" u="1"/>
        <s v="055638" u="1"/>
        <s v="045610" u="1"/>
        <s v="052824" u="1"/>
        <s v="124261" u="1"/>
        <n v="136032" u="1"/>
        <n v="118423" u="1"/>
        <s v="077385" u="1"/>
        <n v="138784" u="1"/>
        <s v="095570" u="1"/>
        <d v="2018-04-05T00:00:00" u="1"/>
        <s v="136661" u="1"/>
        <s v="022974" u="1"/>
        <n v="136035" u="1"/>
        <s v="025974" u="1"/>
        <n v="140162" u="1"/>
        <s v="098799 " u="1"/>
        <n v="118425" u="1"/>
        <n v="133286" u="1"/>
        <n v="136037" u="1"/>
        <s v="083336" u="1"/>
        <s v="098985 " u="1"/>
        <s v="038124" u="1"/>
        <s v="041524" u="1"/>
        <n v="133287" u="1"/>
        <s v="027339" u="1"/>
        <s v="091736" u="1"/>
        <s v="073737" u="1"/>
        <n v="141541" u="1"/>
        <s v="096536 " u="1"/>
        <n v="136040" u="1"/>
        <n v="118427" u="1"/>
        <s v="052910 " u="1"/>
        <s v="033911 " u="1"/>
        <n v="126680" u="1"/>
        <n v="133291" u="1"/>
        <s v="139575" u="1"/>
        <s v="143975" u="1"/>
        <s v="026888" u="1"/>
        <n v="133292" u="1"/>
        <s v="032038" u="1"/>
        <s v="030224" u="1"/>
        <n v="126681" u="1"/>
        <s v="032024 " u="1"/>
        <s v="053223" u="1"/>
        <s v="073222" u="1"/>
        <n v="118429" u="1"/>
        <n v="133294" u="1"/>
        <n v="136045" u="1"/>
        <n v="138796" u="1"/>
        <s v="079222" u="1"/>
        <n v="126682" u="1"/>
        <n v="118430" u="1"/>
        <s v="102276" u="1"/>
        <s v="049438" u="1"/>
        <s v="143712" u="1"/>
        <s v="092836" u="1"/>
        <n v="133296" u="1"/>
        <s v="053838" u="1"/>
        <s v="138060" u="1"/>
        <s v="054838" u="1"/>
        <s v="083370" u="1"/>
        <s v="087184" u="1"/>
        <n v="126683" u="1"/>
        <n v="133297" u="1"/>
        <n v="118431" u="1"/>
        <s v="068371" u="1"/>
        <n v="133298" u="1"/>
        <n v="130810" u="1"/>
        <n v="126684" u="1"/>
        <n v="133299" u="1"/>
        <n v="151179" u="1"/>
        <s v="096570 " u="1"/>
        <n v="118432" u="1"/>
        <s v="141011" u="1"/>
        <s v="080971 " u="1"/>
        <s v="090135" u="1"/>
        <s v="051137" u="1"/>
        <n v="133300" u="1"/>
        <n v="136051" u="1"/>
        <n v="130811" u="1"/>
        <n v="126685" u="1"/>
        <n v="133301" u="1"/>
        <n v="118433" u="1"/>
        <n v="138803" u="1"/>
        <n v="133302" u="1"/>
        <n v="128061" u="1"/>
        <n v="126686" u="1"/>
        <s v="026539" u="1"/>
        <s v="042286" u="1"/>
        <s v="050938" u="1"/>
        <n v="118434" u="1"/>
        <s v="044724" u="1"/>
        <s v="089536" u="1"/>
        <n v="133304" u="1"/>
        <s v="086722" u="1"/>
        <s v="144374" u="1"/>
        <n v="136055" u="1"/>
        <s v="048086 " u="1"/>
        <s v="085470" u="1"/>
        <n v="133305" u="1"/>
        <s v="046910" u="1"/>
        <n v="118435" u="1"/>
        <n v="138807" u="1"/>
        <s v="029473" u="1"/>
        <n v="133306" u="1"/>
        <s v="095870" u="1"/>
        <n v="133307" u="1"/>
        <n v="118436" u="1"/>
        <d v="2018-03-16T00:00:00" u="1"/>
        <n v="133308" u="1"/>
        <s v="066022" u="1"/>
        <n v="133309" u="1"/>
        <n v="141562" u="1"/>
        <n v="133310" u="1"/>
        <s v="040386" u="1"/>
        <n v="133311" u="1"/>
        <s v="026639" u="1"/>
        <s v="087198" u="1"/>
        <n v="118438" u="1"/>
        <s v="040572" u="1"/>
        <n v="133312" u="1"/>
        <s v="079170" u="1"/>
        <s v="087384" u="1"/>
        <s v="091784" u="1"/>
        <s v="049386" u="1"/>
        <n v="133313" u="1"/>
        <s v="096598" u="1"/>
        <n v="151193" u="1"/>
        <s v="032587 " u="1"/>
        <s v="050972" u="1"/>
        <n v="125316" u="1"/>
        <s v="098970" u="1"/>
        <d v="2018-04-16T00:00:00" u="1"/>
        <s v="066986 " u="1"/>
        <s v="035524" u="1"/>
        <s v="079336" u="1"/>
        <n v="151198" u="1"/>
        <s v="054271" u="1"/>
        <s v="117175" u="1"/>
        <s v="144388" u="1"/>
        <n v="136070" u="1"/>
        <s v="088736" u="1"/>
        <s v="058271" u="1"/>
        <n v="123944" u="1"/>
        <n v="141573" u="1"/>
        <s v="097498 " u="1"/>
        <n v="128071" u="1"/>
        <s v="137975" u="1"/>
        <s v="138975" u="1"/>
        <d v="2018-09-05T00:00:00" u="1"/>
        <s v="064222" u="1"/>
        <s v="031438" u="1"/>
        <s v="114527" u="1"/>
        <s v="134526" u="1"/>
        <s v="055623" u="1"/>
        <s v="043838" u="1"/>
        <s v="057623" u="1"/>
        <n v="130824" u="1"/>
        <s v="034172 " u="1"/>
        <n v="115695" u="1"/>
        <s v="056371" u="1"/>
        <s v="139712" u="1"/>
        <s v="047638 " u="1"/>
        <s v="057371" u="1"/>
        <n v="115008" u="1"/>
        <n v="123948" u="1"/>
        <s v="050986" u="1"/>
        <n v="128762" u="1"/>
        <n v="151211" u="1"/>
        <s v="060070" u="1"/>
        <n v="128076" u="1"/>
        <n v="142960" u="1"/>
        <d v="2018-02-27T00:00:00" u="1"/>
        <n v="130827" u="1"/>
        <s v="048123 " u="1"/>
        <s v="075098" u="1"/>
        <s v="096535" u="1"/>
        <n v="142961" u="1"/>
        <s v="054723" u="1"/>
        <s v="093083 " u="1"/>
        <s v="054285" u="1"/>
        <s v="106161" u="1"/>
        <n v="151214" u="1"/>
        <n v="115011" u="1"/>
        <n v="123951" u="1"/>
        <n v="134710" u="1"/>
        <s v="053271 " u="1"/>
        <s v="085498" u="1"/>
        <n v="128078" u="1"/>
        <n v="115012" u="1"/>
        <s v="095898" u="1"/>
        <n v="115700" u="1"/>
        <n v="134713" u="1"/>
        <s v="093020" u="1"/>
        <n v="115013" u="1"/>
        <n v="115701" u="1"/>
        <s v="061422" u="1"/>
        <n v="134715" u="1"/>
        <n v="137466" u="1"/>
        <d v="2018-07-16T00:00:00" u="1"/>
        <d v="2018-03-27T00:00:00" u="1"/>
        <n v="115702" u="1"/>
        <n v="126705" u="1"/>
        <s v="115289" u="1"/>
        <n v="125330" u="1"/>
        <s v="079198" u="1"/>
        <s v="138726" u="1"/>
        <n v="128081" u="1"/>
        <n v="115015" u="1"/>
        <s v="137474" u="1"/>
        <s v="065399 " u="1"/>
        <s v="093998" u="1"/>
        <n v="115016" u="1"/>
        <n v="134720" u="1"/>
        <s v="106876" u="1"/>
        <n v="137471" u="1"/>
        <n v="115704" u="1"/>
        <s v="097998" u="1"/>
        <s v="098798 " u="1"/>
        <s v="088770 " u="1"/>
        <s v="094120" u="1"/>
        <n v="128083" u="1"/>
        <s v="086149" u="1"/>
        <n v="115017" u="1"/>
        <n v="134722" u="1"/>
        <s v="041523" u="1"/>
        <n v="137474" u="1"/>
        <d v="2018-08-16T00:00:00" u="1"/>
        <s v="096549" u="1"/>
        <n v="115018" u="1"/>
        <s v="073736" u="1"/>
        <d v="2018-04-27T00:00:00" u="1"/>
        <n v="134724" u="1"/>
        <s v="093097 " u="1"/>
        <s v="089521" u="1"/>
        <s v="095535 " u="1"/>
        <n v="140226" u="1"/>
        <s v="092921" u="1"/>
        <n v="127397" u="1"/>
        <s v="048071 " u="1"/>
        <n v="115019" u="1"/>
        <s v="097483" u="1"/>
        <s v="057723 " u="1"/>
        <s v="077722 " u="1"/>
        <n v="140228" u="1"/>
        <s v="044886" u="1"/>
        <s v="092898 " u="1"/>
        <n v="128086" u="1"/>
        <n v="115020" u="1"/>
        <s v="029887" u="1"/>
        <s v="089884" u="1"/>
        <n v="140230" u="1"/>
        <s v="097898 " u="1"/>
        <s v="097034" u="1"/>
        <n v="140231" u="1"/>
        <s v="133311" u="1"/>
        <n v="128087" u="1"/>
        <n v="115021" u="1"/>
        <n v="128775" u="1"/>
        <n v="140232" u="1"/>
        <n v="136106" u="1"/>
        <n v="127400" u="1"/>
        <s v="102713" u="1"/>
        <s v="102275" u="1"/>
        <s v="045185" u="1"/>
        <n v="115022" u="1"/>
        <s v="054837" u="1"/>
        <n v="128776" u="1"/>
        <n v="151237" u="1"/>
        <s v="032586" u="1"/>
        <s v="053823 " u="1"/>
        <s v="057637 " u="1"/>
        <n v="127401" u="1"/>
        <s v="068370" u="1"/>
        <s v="054771" u="1"/>
        <n v="128777" u="1"/>
        <n v="151239" u="1"/>
        <s v="139674" u="1"/>
        <n v="127402" u="1"/>
        <s v="066985" u="1"/>
        <n v="115024" u="1"/>
        <s v="089784 " u="1"/>
        <s v="032123 " u="1"/>
        <s v="078135" u="1"/>
        <n v="128091" u="1"/>
        <s v="101427 " u="1"/>
        <s v="088349" u="1"/>
        <n v="128779" u="1"/>
        <s v="098120 " u="1"/>
        <s v="026538" u="1"/>
        <s v="042285" u="1"/>
        <s v="048099" u="1"/>
        <s v="088335 " u="1"/>
        <s v="072936" u="1"/>
        <n v="128092" u="1"/>
        <s v="026524 " u="1"/>
        <n v="128780" u="1"/>
        <n v="144368" u="1"/>
        <s v="089721" u="1"/>
        <s v="032686" u="1"/>
        <n v="114339" u="1"/>
        <n v="144369" u="1"/>
        <s v="079498" u="1"/>
        <n v="128093" u="1"/>
        <s v="052871" u="1"/>
        <s v="134774" u="1"/>
        <s v="037686" u="1"/>
        <n v="144370" u="1"/>
        <s v="039686" u="1"/>
        <s v="059685" u="1"/>
        <n v="144371" u="1"/>
        <n v="151248" u="1"/>
        <s v="091234" u="1"/>
        <n v="128094" u="1"/>
        <s v="134139" u="1"/>
        <n v="144372" u="1"/>
        <s v="116326" u="1"/>
        <n v="133370" u="1"/>
        <n v="144373" u="1"/>
        <s v="039037 " u="1"/>
        <n v="133371" u="1"/>
        <s v="070598" u="1"/>
        <s v="040571" u="1"/>
        <d v="2018-11-16T00:00:00" u="1"/>
        <n v="133372" u="1"/>
        <s v="052837 " u="1"/>
        <d v="2018-07-27T00:00:00" u="1"/>
        <s v="087383" u="1"/>
        <s v="098849" u="1"/>
        <n v="133373" u="1"/>
        <s v="057599" u="1"/>
        <s v="077598" u="1"/>
        <s v="027572" u="1"/>
        <n v="128097" u="1"/>
        <s v="115875" u="1"/>
        <n v="133375" u="1"/>
        <n v="144378" u="1"/>
        <n v="133376" u="1"/>
        <n v="144379" u="1"/>
        <s v="090134 " u="1"/>
        <n v="144380" u="1"/>
        <s v="072521" u="1"/>
        <s v="093082" u="1"/>
        <n v="144381" u="1"/>
        <s v="055522" u="1"/>
        <s v="101389" u="1"/>
        <n v="141631" u="1"/>
        <n v="133379" u="1"/>
        <n v="144382" u="1"/>
        <s v="101575" u="1"/>
        <n v="144383" u="1"/>
        <d v="2018-08-27T00:00:00" u="1"/>
        <s v="048485" u="1"/>
        <s v="064670" u="1"/>
        <n v="133381" u="1"/>
        <n v="144384" u="1"/>
        <s v="092883" u="1"/>
        <s v="097497 " u="1"/>
        <n v="144385" u="1"/>
        <n v="133383" u="1"/>
        <n v="144386" u="1"/>
        <s v="137974" u="1"/>
        <s v="138974" u="1"/>
        <n v="143011" u="1"/>
        <s v="088220" u="1"/>
        <n v="133386" u="1"/>
        <s v="085449 " u="1"/>
        <s v="042837" u="1"/>
        <s v="043837" u="1"/>
        <s v="020586" u="1"/>
        <s v="102489" u="1"/>
        <n v="133387" u="1"/>
        <s v="065836" u="1"/>
        <s v="065398" u="1"/>
        <s v="027586" u="1"/>
        <s v="088383 " u="1"/>
        <s v="095597 " u="1"/>
        <s v="072984" u="1"/>
        <n v="133390" u="1"/>
        <n v="115039" u="1"/>
        <n v="143018" u="1"/>
        <s v="098983" u="1"/>
        <s v="070349" u="1"/>
        <s v="074970 " u="1"/>
        <n v="133391" u="1"/>
        <s v="083320" u="1"/>
        <n v="133393" u="1"/>
        <s v="071721" u="1"/>
        <s v="095534" u="1"/>
        <s v="051284" u="1"/>
        <s v="032523 " u="1"/>
        <n v="133394" u="1"/>
        <s v="042499" u="1"/>
        <s v="057722" u="1"/>
        <s v="077721" u="1"/>
        <n v="108852" u="1"/>
        <s v="025938" u="1"/>
        <s v="085497" u="1"/>
        <s v="061922 " u="1"/>
        <d v="2018-02-06T00:00:00" u="1"/>
        <s v="086497" u="1"/>
        <n v="134771" u="1"/>
        <n v="133396" u="1"/>
        <s v="071898" u="1"/>
        <s v="089483 " u="1"/>
        <n v="137524" u="1"/>
        <n v="132023" u="1"/>
        <n v="134774" u="1"/>
        <n v="108854" u="1"/>
        <n v="141651" u="1"/>
        <n v="143027" u="1"/>
        <n v="128110" u="1"/>
        <n v="115044" u="1"/>
        <n v="132025" u="1"/>
        <n v="143028" u="1"/>
        <n v="132026" u="1"/>
        <n v="143029" u="1"/>
        <n v="114357" u="1"/>
        <s v="041599" u="1"/>
        <n v="128111" u="1"/>
        <s v="079197" u="1"/>
        <n v="115045" u="1"/>
        <n v="132027" u="1"/>
        <n v="143030" u="1"/>
        <s v="087849" u="1"/>
        <s v="097182 " u="1"/>
        <d v="2018-03-06T00:00:00" u="1"/>
        <n v="132028" u="1"/>
        <n v="143031" u="1"/>
        <s v="056570" u="1"/>
        <s v="047599" u="1"/>
        <n v="114358" u="1"/>
        <n v="141656" u="1"/>
        <n v="128112" u="1"/>
        <n v="132029" u="1"/>
        <n v="141657" u="1"/>
        <s v="051121" u="1"/>
        <n v="114359" u="1"/>
        <n v="141658" u="1"/>
        <n v="128113" u="1"/>
        <n v="115047" u="1"/>
        <n v="132031" u="1"/>
        <s v="083334" u="1"/>
        <s v="041522" u="1"/>
        <n v="132032" u="1"/>
        <s v="100174" u="1"/>
        <n v="114360" u="1"/>
        <n v="115048" u="1"/>
        <n v="132033" u="1"/>
        <s v="080949" u="1"/>
        <s v="054298" u="1"/>
        <s v="094096 " u="1"/>
        <n v="132034" u="1"/>
        <s v="048070 " u="1"/>
        <d v="2018-04-06T00:00:00" u="1"/>
        <n v="114362" u="1"/>
        <s v="143973" u="1"/>
        <s v="039671" u="1"/>
        <s v="047885" u="1"/>
        <s v="094033" u="1"/>
        <s v="036036" u="1"/>
        <s v="080234 " u="1"/>
        <s v="061435" u="1"/>
        <n v="115051" u="1"/>
        <s v="090648" u="1"/>
        <n v="138917" u="1"/>
        <n v="134791" u="1"/>
        <n v="114364" u="1"/>
        <n v="137542" u="1"/>
        <s v="024185" u="1"/>
        <s v="102274" u="1"/>
        <s v="088234 " u="1"/>
        <s v="026623" u="1"/>
        <n v="134792" u="1"/>
        <n v="137543" u="1"/>
        <s v="092820 " u="1"/>
        <s v="053384 " u="1"/>
        <s v="075583" u="1"/>
        <n v="115053" u="1"/>
        <s v="076583" u="1"/>
        <n v="137545" u="1"/>
        <n v="114366" u="1"/>
        <s v="089597 " u="1"/>
        <n v="115054" u="1"/>
        <s v="066984" u="1"/>
        <s v="094133" u="1"/>
        <n v="137549" u="1"/>
        <s v="101426 " u="1"/>
        <s v="068349" u="1"/>
        <s v="042284" u="1"/>
        <s v="044722" u="1"/>
        <s v="088334 " u="1"/>
        <s v="098748" u="1"/>
        <s v="068721" u="1"/>
        <s v="090682" u="1"/>
        <s v="075497" u="1"/>
        <s v="089720" u="1"/>
        <s v="032685" u="1"/>
        <s v="135587" u="1"/>
        <n v="123997" u="1"/>
        <s v="037685" u="1"/>
        <s v="077683" u="1"/>
        <s v="122988" u="1"/>
        <s v="091233" u="1"/>
        <s v="031422" u="1"/>
        <n v="115059" u="1"/>
        <s v="039036 " u="1"/>
        <s v="056421" u="1"/>
        <s v="101726" u="1"/>
        <s v="024637" u="1"/>
        <s v="087196" u="1"/>
        <s v="073597" u="1"/>
        <s v="088820" u="1"/>
        <s v="035599" u="1"/>
        <s v="075597" u="1"/>
        <s v="095834 " u="1"/>
        <s v="056598" u="1"/>
        <s v="096582 " u="1"/>
        <d v="2018-07-06T00:00:00" u="1"/>
        <s v="066998" u="1"/>
        <s v="073082" u="1"/>
        <s v="062297" u="1"/>
        <s v="101388" u="1"/>
        <s v="044736" u="1"/>
        <s v="142386" u="1"/>
        <s v="085482" u="1"/>
        <s v="073883" u="1"/>
        <s v="097496 " u="1"/>
        <n v="141695" u="1"/>
        <d v="2018-08-06T00:00:00" u="1"/>
        <n v="141696" u="1"/>
        <s v="114339" u="1"/>
        <n v="141697" u="1"/>
        <n v="141698" u="1"/>
        <n v="134822" u="1"/>
        <s v="043836" u="1"/>
        <s v="065835" u="1"/>
        <n v="134823" u="1"/>
        <s v="067835" u="1"/>
        <s v="105488" u="1"/>
        <s v="040570 " u="1"/>
        <n v="134824" u="1"/>
        <s v="027585" u="1"/>
        <s v="069583" u="1"/>
        <s v="089582" u="1"/>
        <s v="095596 " u="1"/>
        <n v="134825" u="1"/>
        <s v="026571 " u="1"/>
        <s v="027571 " u="1"/>
        <n v="119195" u="1"/>
        <n v="134826" u="1"/>
        <s v="097982" u="1"/>
        <d v="2018-09-06T00:00:00" u="1"/>
        <n v="134827" u="1"/>
        <s v="038971 " u="1"/>
        <s v="074534" u="1"/>
        <s v="029322" u="1"/>
        <s v="075096" u="1"/>
        <s v="091081 " u="1"/>
        <s v="053283" u="1"/>
        <s v="054721" u="1"/>
        <s v="085496" u="1"/>
        <s v="086496" u="1"/>
        <s v="101774" u="1"/>
        <s v="125587" u="1"/>
        <s v="050898" u="1"/>
        <s v="068497" u="1"/>
        <s v="089734 " u="1"/>
        <n v="136208" u="1"/>
        <s v="095896" u="1"/>
        <n v="136209" u="1"/>
        <s v="085047" u="1"/>
        <s v="118988" u="1"/>
        <s v="027236" u="1"/>
        <n v="137587" u="1"/>
        <s v="094195" u="1"/>
        <n v="132086" u="1"/>
        <s v="052821" u="1"/>
        <s v="072820" u="1"/>
        <n v="137588" u="1"/>
        <s v="115287" u="1"/>
        <n v="106135" u="1"/>
        <s v="087848" u="1"/>
        <n v="137589" u="1"/>
        <s v="077382" u="1"/>
        <s v="102488 " u="1"/>
        <s v="028599" u="1"/>
        <n v="132089" u="1"/>
        <s v="047784" u="1"/>
        <n v="109575" u="1"/>
        <n v="132090" u="1"/>
        <s v="097996" u="1"/>
        <s v="033985 " u="1"/>
        <s v="115024" u="1"/>
        <s v="045149" u="1"/>
        <s v="086147" u="1"/>
        <s v="083333" u="1"/>
        <d v="2018-11-06T00:00:00" u="1"/>
        <n v="109576" u="1"/>
        <s v="091733" u="1"/>
        <d v="2018-03-28T00:00:00" u="1"/>
        <s v="073734" u="1"/>
        <n v="109577" u="1"/>
        <n v="132094" u="1"/>
        <s v="095533 " u="1"/>
        <n v="134845" u="1"/>
        <s v="063949" u="1"/>
        <s v="139638" u="1"/>
        <s v="062697" u="1"/>
        <s v="138386" u="1"/>
        <n v="134847" u="1"/>
        <s v="044884" u="1"/>
        <n v="132097" u="1"/>
        <s v="131123" u="1"/>
        <s v="029885" u="1"/>
        <n v="134849" u="1"/>
        <s v="036035" u="1"/>
        <s v="097896 " u="1"/>
        <s v="064248" u="1"/>
        <n v="134850" u="1"/>
        <s v="039035" u="1"/>
        <s v="085433" u="1"/>
        <n v="134851" u="1"/>
        <d v="2018-08-17T00:00:00" u="1"/>
        <s v="071834" u="1"/>
        <s v="102273" u="1"/>
        <s v="088233 " u="1"/>
        <n v="134852" u="1"/>
        <s v="092833" u="1"/>
        <s v="026622" u="1"/>
        <n v="128836" u="1"/>
        <s v="057649" u="1"/>
        <s v="032584" u="1"/>
        <n v="128837" u="1"/>
        <s v="034770" u="1"/>
        <s v="106888" u="1"/>
        <s v="066983" u="1"/>
        <s v="040149 " u="1"/>
        <s v="083347" u="1"/>
        <s v="053320" u="1"/>
        <n v="132107" u="1"/>
        <s v="038135" u="1"/>
        <n v="133483" u="1"/>
        <s v="101425 " u="1"/>
        <s v="088347" u="1"/>
        <s v="044097" u="1"/>
        <s v="042283" u="1"/>
        <d v="2018-09-17T00:00:00" u="1"/>
        <s v="044721" u="1"/>
        <n v="132110" u="1"/>
        <n v="138987" u="1"/>
        <s v="035498" u="1"/>
        <s v="107373" u="1"/>
        <s v="032684" u="1"/>
        <s v="077734 " u="1"/>
        <s v="039298 " u="1"/>
        <s v="083896" u="1"/>
        <s v="033870" u="1"/>
        <s v="037684" u="1"/>
        <s v="122987" u="1"/>
        <s v="097481 " u="1"/>
        <n v="138989" u="1"/>
        <s v="119773" u="1"/>
        <s v="091232" u="1"/>
        <s v="071033 " u="1"/>
        <n v="133489" u="1"/>
        <s v="034235" u="1"/>
        <n v="138991" u="1"/>
        <s v="031421" u="1"/>
        <s v="059048" u="1"/>
        <s v="101539" u="1"/>
        <s v="124724" u="1"/>
        <s v="083381" u="1"/>
        <n v="132117" u="1"/>
        <n v="138994" u="1"/>
        <s v="053835 " u="1"/>
        <n v="138995" u="1"/>
        <s v="035598" u="1"/>
        <s v="091781" u="1"/>
        <s v="025570" u="1"/>
        <s v="096595" u="1"/>
        <s v="089181 " u="1"/>
        <n v="133494" u="1"/>
        <n v="117154" u="1"/>
        <s v="034784" u="1"/>
        <s v="074782" u="1"/>
        <n v="138996" u="1"/>
        <n v="136247" u="1"/>
        <s v="051134 " u="1"/>
        <s v="075333" u="1"/>
        <s v="062296" u="1"/>
        <s v="060482" u="1"/>
        <s v="042483" u="1"/>
        <s v="068734" u="1"/>
        <s v="089733" u="1"/>
        <s v="077696" u="1"/>
        <s v="097495 " u="1"/>
        <n v="132127" u="1"/>
        <s v="133972" u="1"/>
        <s v="029470 " u="1"/>
        <n v="133504" u="1"/>
        <n v="132129" u="1"/>
        <s v="053234 " u="1"/>
        <s v="114524" u="1"/>
        <s v="101739" u="1"/>
        <s v="101539 " u="1"/>
        <s v="055620" u="1"/>
        <s v="042835" u="1"/>
        <s v="102487" u="1"/>
        <s v="065834" u="1"/>
        <s v="079181" u="1"/>
        <s v="048397" u="1"/>
        <s v="095847 " u="1"/>
        <d v="2018-08-28T00:00:00" u="1"/>
        <s v="089195 " u="1"/>
        <s v="054797" u="1"/>
        <s v="093981" u="1"/>
        <n v="132135" u="1"/>
        <n v="133511" u="1"/>
        <s v="123223" u="1"/>
        <s v="076347" u="1"/>
        <s v="096346" u="1"/>
        <n v="133513" u="1"/>
        <s v="072095" u="1"/>
        <s v="077347" u="1"/>
        <s v="095532" u="1"/>
        <s v="051282" u="1"/>
        <s v="062748" u="1"/>
        <s v="075095" u="1"/>
        <n v="132139" u="1"/>
        <s v="054720" u="1"/>
        <s v="088747" u="1"/>
        <s v="085495" u="1"/>
        <n v="133516" u="1"/>
        <s v="050897" u="1"/>
        <n v="132141" u="1"/>
        <s v="048497" u="1"/>
        <d v="2018-09-28T00:00:00" u="1"/>
        <s v="036898" u="1"/>
        <s v="135986" u="1"/>
        <s v="080232" u="1"/>
        <s v="072195" u="1"/>
        <s v="030383" u="1"/>
        <s v="051382" u="1"/>
        <s v="053820" u="1"/>
        <s v="053382" u="1"/>
        <s v="079195" u="1"/>
        <d v="2018-02-07T00:00:00" u="1"/>
        <s v="102687" u="1"/>
        <s v="089847" u="1"/>
        <s v="050997" u="1"/>
        <s v="028598" u="1"/>
        <s v="088833 " u="1"/>
        <n v="137651" u="1"/>
        <n v="134901" u="1"/>
        <s v="101424" u="1"/>
        <s v="038984 " u="1"/>
        <s v="094546" u="1"/>
        <s v="088332" u="1"/>
        <s v="096546" u="1"/>
        <s v="033297" u="1"/>
        <s v="050920" u="1"/>
        <s v="054296" u="1"/>
        <s v="134823" u="1"/>
        <d v="2018-03-07T00:00:00" u="1"/>
        <n v="151412" u="1"/>
        <n v="106170" u="1"/>
        <s v="066882" u="1"/>
        <n v="151413" u="1"/>
        <n v="151414" u="1"/>
        <s v="063247" u="1"/>
        <n v="134911" u="1"/>
        <s v="048434" u="1"/>
        <s v="102272" u="1"/>
        <s v="088232 " u="1"/>
        <s v="052834" u="1"/>
        <s v="026621" u="1"/>
        <s v="047620" u="1"/>
        <s v="073581" u="1"/>
        <s v="047797" u="1"/>
        <s v="106887" u="1"/>
        <n v="134916" u="1"/>
        <s v="032134" u="1"/>
        <s v="138036" u="1"/>
        <n v="106175" u="1"/>
        <s v="038134" u="1"/>
        <s v="078132" u="1"/>
        <n v="141796" u="1"/>
        <s v="026535" u="1"/>
        <s v="050934" u="1"/>
        <n v="134920" u="1"/>
        <s v="048096" u="1"/>
        <s v="095546 " u="1"/>
        <s v="073933" u="1"/>
        <s v="080947 " u="1"/>
        <s v="090680" u="1"/>
        <n v="141798" u="1"/>
        <s v="097494" u="1"/>
        <n v="134922" u="1"/>
        <n v="141799" u="1"/>
        <n v="106865" u="1"/>
        <s v="100987" u="1"/>
        <s v="134771" u="1"/>
        <s v="037683" u="1"/>
        <s v="044897" u="1"/>
        <s v="070046" u="1"/>
        <s v="091045" u="1"/>
        <s v="100973 " u="1"/>
        <s v="094045" u="1"/>
        <s v="089695 " u="1"/>
        <s v="091231" u="1"/>
        <s v="093031 " u="1"/>
        <s v="031420" u="1"/>
        <s v="121537" u="1"/>
        <n v="106867" u="1"/>
        <s v="023635" u="1"/>
        <s v="122285" u="1"/>
        <s v="025635" u="1"/>
        <s v="124723" u="1"/>
        <s v="033849" u="1"/>
        <s v="083380" u="1"/>
        <s v="087194" u="1"/>
        <s v="121471" u="1"/>
        <s v="102710 " u="1"/>
        <s v="049434 " u="1"/>
        <s v="035597" u="1"/>
        <s v="095594" u="1"/>
        <s v="056596" u="1"/>
        <s v="032583 " u="1"/>
        <n v="106182" u="1"/>
        <n v="115122" u="1"/>
        <s v="034148" u="1"/>
        <s v="066982 " u="1"/>
        <s v="099145" u="1"/>
        <n v="134934" u="1"/>
        <s v="035520" u="1"/>
        <s v="138422" u="1"/>
        <s v="101386" u="1"/>
        <s v="060481" u="1"/>
        <s v="089546" u="1"/>
        <s v="092946" u="1"/>
        <n v="134936" u="1"/>
        <s v="091694" u="1"/>
        <n v="134937" u="1"/>
        <s v="088480" u="1"/>
        <s v="052882" u="1"/>
        <s v="037697" u="1"/>
        <n v="134938" u="1"/>
        <s v="135971" u="1"/>
        <n v="134939" u="1"/>
        <s v="137971" u="1"/>
        <s v="138971" u="1"/>
        <s v="022220" u="1"/>
        <n v="134940" u="1"/>
        <s v="036048 " u="1"/>
        <n v="134941" u="1"/>
        <n v="106187" u="1"/>
        <s v="101738" u="1"/>
        <s v="064647" u="1"/>
        <n v="134942" u="1"/>
        <s v="139522" u="1"/>
        <s v="049648" u="1"/>
        <s v="039620" u="1"/>
        <n v="134945" u="1"/>
        <s v="069581" u="1"/>
        <s v="072981" u="1"/>
        <n v="106189" u="1"/>
        <d v="2018-08-07T00:00:00" u="1"/>
        <n v="137698" u="1"/>
        <s v="129036" u="1"/>
        <n v="134948" u="1"/>
        <n v="137699" u="1"/>
        <s v="058347" u="1"/>
        <s v="062747" u="1"/>
        <s v="114623" u="1"/>
        <s v="080932" u="1"/>
        <n v="134950" u="1"/>
        <s v="054281" u="1"/>
        <s v="085494" u="1"/>
        <s v="050896" u="1"/>
        <s v="088932" u="1"/>
        <s v="048482 " u="1"/>
        <s v="092880 " u="1"/>
        <s v="097894" u="1"/>
        <s v="077695 " u="1"/>
        <n v="134954" u="1"/>
        <s v="034883 " u="1"/>
        <s v="138985" u="1"/>
        <d v="2018-09-07T00:00:00" u="1"/>
        <s v="027234" u="1"/>
        <d v="2018-01-29T00:00:00" u="1"/>
        <s v="088231" u="1"/>
        <s v="035448" u="1"/>
        <s v="075446" u="1"/>
        <s v="057633" u="1"/>
        <n v="134958" u="1"/>
        <s v="019635" u="1"/>
        <s v="139722" u="1"/>
        <s v="045596" u="1"/>
        <s v="065833 " u="1"/>
        <s v="028597" u="1"/>
        <n v="134961" u="1"/>
        <s v="137899" u="1"/>
        <n v="137712" u="1"/>
        <s v="089780" u="1"/>
        <s v="115022" u="1"/>
        <s v="024148" u="1"/>
        <s v="122236" u="1"/>
        <s v="045147" u="1"/>
        <s v="086145" u="1"/>
        <s v="098980 " u="1"/>
        <s v="088331" u="1"/>
        <s v="035548" u="1"/>
        <s v="091731" u="1"/>
        <s v="053295" u="1"/>
        <s v="080946" u="1"/>
        <n v="134965" u="1"/>
        <s v="093093 " u="1"/>
        <s v="100972" u="1"/>
        <s v="128599" u="1"/>
        <n v="139094" u="1"/>
        <s v="048496 " u="1"/>
        <s v="092894 " u="1"/>
        <n v="139095" u="1"/>
        <n v="125456" u="1"/>
        <s v="095894 " u="1"/>
        <n v="139096" u="1"/>
        <s v="097030" u="1"/>
        <s v="115122" u="1"/>
        <d v="2018-11-07T00:00:00" u="1"/>
        <d v="2018-07-18T00:00:00" u="1"/>
        <d v="2018-03-29T00:00:00" u="1"/>
        <s v="063180" u="1"/>
        <s v="102271" u="1"/>
        <s v="053833" u="1"/>
        <s v="057647" u="1"/>
        <s v="138736" u="1"/>
        <s v="077394" u="1"/>
        <s v="111671" u="1"/>
        <s v="078194 " u="1"/>
        <s v="039396" u="1"/>
        <s v="039634 " u="1"/>
        <s v="076580" u="1"/>
        <n v="134975" u="1"/>
        <s v="022983" u="1"/>
        <s v="047796" u="1"/>
        <s v="139670" u="1"/>
        <n v="134976" u="1"/>
        <s v="106886" u="1"/>
        <s v="080159" u="1"/>
        <s v="066981" u="1"/>
        <s v="114036" u="1"/>
        <n v="139104" u="1"/>
        <s v="083345" u="1"/>
        <n v="134978" u="1"/>
        <s v="038997 " u="1"/>
        <s v="078131" u="1"/>
        <s v="028348" u="1"/>
        <s v="088345" u="1"/>
        <s v="091745" u="1"/>
        <s v="049347" u="1"/>
        <s v="105371" u="1"/>
        <s v="100986" u="1"/>
        <s v="037682" u="1"/>
        <s v="032047" u="1"/>
        <s v="089694 " u="1"/>
        <s v="091230" u="1"/>
        <s v="066881 " u="1"/>
        <s v="034233" u="1"/>
        <s v="034033 " u="1"/>
        <s v="089880 " u="1"/>
        <s v="101537" u="1"/>
        <s v="086445" u="1"/>
        <s v="118322" u="1"/>
        <s v="024196" u="1"/>
        <d v="2018-09-18T00:00:00" u="1"/>
        <s v="025634" u="1"/>
        <s v="049447" u="1"/>
        <s v="130498" u="1"/>
        <n v="134988" u="1"/>
        <s v="095845" u="1"/>
        <s v="098845" u="1"/>
        <s v="027620 " u="1"/>
        <s v="096593" u="1"/>
        <n v="108962" u="1"/>
        <s v="143020" u="1"/>
        <n v="139119" u="1"/>
        <s v="083359" u="1"/>
        <s v="078331" u="1"/>
        <s v="091759" u="1"/>
        <s v="098130 " u="1"/>
        <s v="079331" u="1"/>
        <s v="044733" u="1"/>
        <s v="060480" u="1"/>
        <d v="2018-10-18T00:00:00" u="1"/>
        <s v="022920" u="1"/>
        <n v="139122" u="1"/>
        <s v="092931 " u="1"/>
        <s v="038948" u="1"/>
        <s v="073880" u="1"/>
        <s v="077694" u="1"/>
        <s v="097493 " u="1"/>
        <s v="138784" u="1"/>
        <s v="135970" u="1"/>
        <s v="030247" u="1"/>
        <s v="114522" u="1"/>
        <n v="139128" u="1"/>
        <n v="122034" u="1"/>
        <s v="101537 " u="1"/>
        <s v="042833" u="1"/>
        <s v="043833" u="1"/>
        <s v="105299" u="1"/>
        <s v="023634 " u="1"/>
        <s v="020582" u="1"/>
        <s v="065832" u="1"/>
        <n v="135004" u="1"/>
        <n v="108969" u="1"/>
        <s v="026582" u="1"/>
        <s v="127670" u="1"/>
        <n v="139133" u="1"/>
        <s v="038982" u="1"/>
        <s v="142220" u="1"/>
        <s v="033333 " u="1"/>
        <s v="074531" u="1"/>
        <s v="143649" u="1"/>
        <s v="100199 " u="1"/>
        <n v="122038" u="1"/>
        <n v="108972" u="1"/>
        <s v="078531" u="1"/>
        <n v="135011" u="1"/>
        <s v="101385 " u="1"/>
        <s v="025496" u="1"/>
        <s v="085493" u="1"/>
        <d v="2018-08-29T00:00:00" u="1"/>
        <n v="108973" u="1"/>
        <s v="050895" u="1"/>
        <s v="088931" u="1"/>
        <s v="088493" u="1"/>
        <s v="036896" u="1"/>
        <n v="108974" u="1"/>
        <s v="080230" u="1"/>
        <n v="151519" u="1"/>
        <s v="086044" u="1"/>
        <n v="128230" u="1"/>
        <s v="078259" u="1"/>
        <s v="088230" u="1"/>
        <s v="140749" u="1"/>
        <n v="139143" u="1"/>
        <s v="030381" u="1"/>
        <s v="019448" u="1"/>
        <n v="108976" u="1"/>
        <s v="039633" u="1"/>
        <s v="139721" u="1"/>
        <n v="139146" u="1"/>
        <s v="027596" u="1"/>
        <s v="047781" u="1"/>
        <s v="027582 " u="1"/>
        <s v="137898" u="1"/>
        <s v="097993" u="1"/>
        <n v="108978" u="1"/>
        <n v="106915" u="1"/>
        <n v="129609" u="1"/>
        <s v="083330" u="1"/>
        <s v="101422" u="1"/>
        <n v="122045" u="1"/>
        <s v="088330" u="1"/>
        <s v="091730" u="1"/>
        <s v="095544" u="1"/>
        <s v="091092 " u="1"/>
        <n v="135025" u="1"/>
        <s v="093092 " u="1"/>
        <s v="054294" u="1"/>
        <s v="083945" u="1"/>
        <n v="108980" u="1"/>
        <s v="089559 " u="1"/>
        <d v="2018-02-08T00:00:00" u="1"/>
        <s v="138383" u="1"/>
        <n v="135027" u="1"/>
        <n v="151532" u="1"/>
        <s v="059480" u="1"/>
        <s v="096959 " u="1"/>
        <d v="2018-10-29T00:00:00" u="1"/>
        <n v="135028" u="1"/>
        <n v="108981" u="1"/>
        <s v="133998" u="1"/>
        <s v="089693" u="1"/>
        <n v="129612" u="1"/>
        <s v="137998" u="1"/>
        <s v="029882" u="1"/>
        <n v="135030" u="1"/>
        <n v="135031" u="1"/>
        <s v="124521" u="1"/>
        <n v="135032" u="1"/>
        <s v="102270" u="1"/>
        <n v="135033" u="1"/>
        <s v="033833" u="1"/>
        <s v="057646" u="1"/>
        <s v="054832" u="1"/>
        <s v="118298" u="1"/>
        <s v="077393" u="1"/>
        <n v="115861" u="1"/>
        <s v="035581" u="1"/>
        <s v="039395" u="1"/>
        <s v="047795" u="1"/>
        <s v="106885" u="1"/>
        <s v="066980" u="1"/>
        <n v="135037" u="1"/>
        <s v="083344" u="1"/>
        <s v="038132" u="1"/>
        <s v="095558" u="1"/>
        <n v="115864" u="1"/>
        <s v="048094" u="1"/>
        <s v="052932" u="1"/>
        <n v="135041" u="1"/>
        <s v="105370" u="1"/>
        <n v="135042" u="1"/>
        <n v="115865" u="1"/>
        <s v="094109" u="1"/>
        <s v="039295 " u="1"/>
        <n v="135043" u="1"/>
        <s v="101785 " u="1"/>
        <s v="044895" u="1"/>
        <s v="122984" u="1"/>
        <s v="100971 " u="1"/>
        <n v="135044" u="1"/>
        <s v="093043" u="1"/>
        <n v="115866" u="1"/>
        <n v="135045" u="1"/>
        <n v="136421" u="1"/>
        <s v="101536" u="1"/>
        <s v="085444" u="1"/>
        <s v="086444" u="1"/>
        <n v="112429" u="1"/>
        <s v="025633" u="1"/>
        <s v="053846" u="1"/>
        <s v="087192" u="1"/>
        <n v="115868" u="1"/>
        <s v="095844" u="1"/>
        <s v="133935" u="1"/>
        <s v="089192" u="1"/>
        <s v="052832 " u="1"/>
        <s v="073593" u="1"/>
        <s v="054780" u="1"/>
        <d v="2018-05-08T00:00:00" u="1"/>
        <s v="097009 " u="1"/>
        <s v="083358" u="1"/>
        <s v="100198" u="1"/>
        <n v="141931" u="1"/>
        <s v="087358" u="1"/>
        <n v="115871" u="1"/>
        <s v="091758" u="1"/>
        <n v="141932" u="1"/>
        <s v="050946" u="1"/>
        <s v="044732" u="1"/>
        <s v="048346 " u="1"/>
        <s v="042480" u="1"/>
        <s v="026533 " u="1"/>
        <s v="088730" u="1"/>
        <s v="048480" u="1"/>
        <s v="097492 " u="1"/>
        <n v="115873" u="1"/>
        <s v="041031" u="1"/>
        <d v="2018-02-19T00:00:00" u="1"/>
        <n v="115874" u="1"/>
        <s v="089893 " u="1"/>
        <s v="051431" u="1"/>
        <s v="121549" u="1"/>
        <n v="113124" u="1"/>
        <s v="114521" u="1"/>
        <s v="135082" u="1"/>
        <s v="021833" u="1"/>
        <s v="034180" u="1"/>
        <s v="105298" u="1"/>
        <s v="020581" u="1"/>
        <s v="065831" u="1"/>
        <s v="092844 " u="1"/>
        <s v="105484" u="1"/>
        <s v="088830" u="1"/>
        <s v="084009" u="1"/>
        <s v="035595 " u="1"/>
        <s v="049380 " u="1"/>
        <n v="120003" u="1"/>
        <d v="2018-03-19T00:00:00" u="1"/>
        <n v="120004" u="1"/>
        <s v="053345" u="1"/>
        <s v="130620" u="1"/>
        <s v="072092" u="1"/>
        <s v="073092" u="1"/>
        <s v="094091" u="1"/>
        <s v="035532" u="1"/>
        <s v="055531" u="1"/>
        <s v="099091" u="1"/>
        <s v="101384 " u="1"/>
        <s v="084492" u="1"/>
        <s v="085492" u="1"/>
        <s v="071893" u="1"/>
        <s v="092892" u="1"/>
        <n v="135074" u="1"/>
        <s v="101999 " u="1"/>
        <d v="2018-08-08T00:00:00" u="1"/>
        <s v="053259" u="1"/>
        <d v="2018-04-19T00:00:00" u="1"/>
        <s v="078258" u="1"/>
        <n v="118633" u="1"/>
        <s v="032194" u="1"/>
        <s v="019633" u="1"/>
        <n v="118634" u="1"/>
        <s v="139720" u="1"/>
        <s v=" " u="1"/>
        <s v="093992" u="1"/>
        <s v="118898" u="1"/>
        <s v="104049" u="1"/>
        <s v="038995" u="1"/>
        <s v="107049" u="1"/>
        <s v="086143" u="1"/>
        <s v="053359" u="1"/>
        <n v="117261" u="1"/>
        <d v="2018-01-30T00:00:00" u="1"/>
        <s v="077358" u="1"/>
        <s v="027332" u="1"/>
        <s v="048131 " u="1"/>
        <s v="096543" u="1"/>
        <s v="054731" u="1"/>
        <s v="120597" u="1"/>
        <s v="083944" u="1"/>
        <s v="042494 " u="1"/>
        <s v="039480" u="1"/>
        <s v="128597" u="1"/>
        <s v="044880" u="1"/>
        <s v="088492 " u="1"/>
        <s v="047880" u="1"/>
        <s v="141147" u="1"/>
        <s v="029881" u="1"/>
        <s v="095892 " u="1"/>
        <s v="118998" u="1"/>
        <s v="097892 " u="1"/>
        <d v="2018-10-08T00:00:00" u="1"/>
        <d v="2018-06-19T00:00:00" u="1"/>
        <s v="124520" u="1"/>
        <s v="101698" u="1"/>
        <s v="057393" u="1"/>
        <s v="094008" u="1"/>
        <s v="039394" u="1"/>
        <s v="027595 " u="1"/>
        <s v="106884" u="1"/>
        <s v="085409" u="1"/>
        <s v="114034" u="1"/>
        <s v="088209 " u="1"/>
        <s v="083343" u="1"/>
        <d v="2018-11-08T00:00:00" u="1"/>
        <d v="2018-07-19T00:00:00" u="1"/>
        <s v="088343" u="1"/>
        <d v="2018-03-30T00:00:00" u="1"/>
        <s v="026532" u="1"/>
        <s v="048093" u="1"/>
        <n v="135102" u="1"/>
        <s v="088758 " u="1"/>
        <s v="100984" u="1"/>
        <s v="046894" u="1"/>
        <s v="100970 " u="1"/>
        <s v="032045" u="1"/>
        <s v="030231" u="1"/>
        <n v="129650" u="1"/>
        <s v="034231" u="1"/>
        <n v="135106" u="1"/>
        <s v="023446" u="1"/>
        <s v="124534" u="1"/>
        <s v="097709 " u="1"/>
        <s v="025632" u="1"/>
        <s v="054845" u="1"/>
        <s v="087191" u="1"/>
        <n v="129652" u="1"/>
      </sharedItems>
    </cacheField>
    <cacheField name="3" numFmtId="0">
      <sharedItems containsNonDate="0" containsDate="1" containsString="0" containsBlank="1" minDate="2023-01-10T00:00:00" maxDate="2023-01-17T00:00:00"/>
    </cacheField>
    <cacheField name="4" numFmtId="49">
      <sharedItems containsNonDate="0" containsString="0" containsBlank="1"/>
    </cacheField>
    <cacheField name="5" numFmtId="0">
      <sharedItems/>
    </cacheField>
    <cacheField name="7" numFmtId="0">
      <sharedItems/>
    </cacheField>
    <cacheField name="6" numFmtId="0">
      <sharedItems containsBlank="1"/>
    </cacheField>
    <cacheField name="72" numFmtId="0">
      <sharedItems containsNonDate="0" containsDate="1" containsString="0" containsBlank="1" minDate="2021-01-24T00:00:00" maxDate="2021-01-25T00:00:00"/>
    </cacheField>
    <cacheField name="8" numFmtId="0">
      <sharedItems containsBlank="1"/>
    </cacheField>
    <cacheField name="9" numFmtId="0">
      <sharedItems containsBlank="1"/>
    </cacheField>
    <cacheField name="10" numFmtId="0">
      <sharedItems containsBlank="1" containsMixedTypes="1" containsNumber="1" containsInteger="1" minValue="2011" maxValue="2017" count="14">
        <s v="Кукурудза звичайна"/>
        <s v="Соняшник однорічний"/>
        <s v="Льон низький, кудряш"/>
        <s v="Просо посівне"/>
        <s v="Ячмінь звичайний (ярий)"/>
        <s v="Горох посівний (зерновий)"/>
        <m/>
        <n v="2014" u="1"/>
        <n v="2015" u="1"/>
        <n v="2011" u="1"/>
        <n v="2016" u="1"/>
        <n v="2012" u="1"/>
        <n v="2017" u="1"/>
        <n v="2013" u="1"/>
      </sharedItems>
    </cacheField>
    <cacheField name="12" numFmtId="0">
      <sharedItems containsBlank="1"/>
    </cacheField>
    <cacheField name="11" numFmtId="0">
      <sharedItems containsString="0" containsBlank="1" containsNumber="1" containsInteger="1" minValue="0" maxValue="2022"/>
    </cacheField>
    <cacheField name="13" numFmtId="0">
      <sharedItems containsBlank="1"/>
    </cacheField>
    <cacheField name="14" numFmtId="0">
      <sharedItems containsBlank="1"/>
    </cacheField>
    <cacheField name="15" numFmtId="164">
      <sharedItems containsString="0" containsBlank="1" containsNumber="1" minValue="9.56" maxValue="25000"/>
    </cacheField>
    <cacheField name="16" numFmtId="1">
      <sharedItems containsNonDate="0" containsString="0" containsBlank="1"/>
    </cacheField>
    <cacheField name="17" numFmtId="49">
      <sharedItems containsBlank="1"/>
    </cacheField>
    <cacheField name="18" numFmtId="0">
      <sharedItems containsString="0" containsBlank="1" containsNumber="1" containsInteger="1" minValue="1" maxValue="677"/>
    </cacheField>
    <cacheField name="19" numFmtId="0">
      <sharedItems containsBlank="1" containsMixedTypes="1" containsNumber="1" containsInteger="1" minValue="2445" maxValue="155806"/>
    </cacheField>
    <cacheField name="20" numFmtId="14">
      <sharedItems containsNonDate="0" containsDate="1" containsString="0" containsBlank="1" minDate="2018-08-04T00:00:00" maxDate="2022-09-30T00:00:00"/>
    </cacheField>
    <cacheField name="21" numFmtId="14">
      <sharedItems containsBlank="1"/>
    </cacheField>
    <cacheField name="22" numFmtId="14">
      <sharedItems containsBlank="1"/>
    </cacheField>
    <cacheField name="23" numFmtId="0">
      <sharedItems containsNonDate="0" containsString="0" containsBlank="1"/>
    </cacheField>
    <cacheField name="24" numFmtId="0">
      <sharedItems containsBlank="1"/>
    </cacheField>
    <cacheField name="25" numFmtId="0">
      <sharedItems containsNonDate="0" containsString="0" containsBlank="1"/>
    </cacheField>
    <cacheField name="26" numFmtId="0">
      <sharedItems containsNonDate="0" containsString="0" containsBlank="1"/>
    </cacheField>
    <cacheField name="27" numFmtId="49">
      <sharedItems containsNonDate="0" containsString="0" containsBlank="1"/>
    </cacheField>
    <cacheField name="272" numFmtId="49">
      <sharedItems containsBlank="1"/>
    </cacheField>
    <cacheField name="28" numFmtId="0">
      <sharedItems containsBlank="1"/>
    </cacheField>
    <cacheField name="29" numFmtId="0">
      <sharedItems containsDate="1" containsBlank="1" containsMixedTypes="1" minDate="2023-01-19T00:00:00" maxDate="2023-01-20T00:00:00"/>
    </cacheField>
    <cacheField name="30" numFmtId="49">
      <sharedItems containsNonDate="0" containsString="0" containsBlank="1"/>
    </cacheField>
    <cacheField name="31" numFmtId="0">
      <sharedItems containsNonDate="0" containsString="0" containsBlank="1"/>
    </cacheField>
    <cacheField name="32" numFmtId="0">
      <sharedItems/>
    </cacheField>
    <cacheField name="33" numFmtId="0">
      <sharedItems containsNonDate="0" containsString="0" containsBlank="1"/>
    </cacheField>
    <cacheField name="34" numFmtId="0">
      <sharedItems containsNonDate="0" containsString="0" containsBlank="1"/>
    </cacheField>
    <cacheField name="35" numFmtId="0">
      <sharedItems containsNonDate="0" containsString="0" containsBlank="1"/>
    </cacheField>
    <cacheField name="36" numFmtId="166">
      <sharedItems/>
    </cacheField>
    <cacheField name="37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">
  <r>
    <m/>
    <s v="178809"/>
    <d v="2023-01-16T00:00:00"/>
    <m/>
    <x v="0"/>
    <s v="Миколаївська, Первомайський р-н, м. Первомайськ, вул. Київська 133а"/>
    <s v="Київська область, м. Обухів, вул. Промислова, 19"/>
    <m/>
    <m/>
    <s v="повторна сертифікація"/>
    <x v="0"/>
    <x v="0"/>
    <n v="2020"/>
    <s v="СН"/>
    <s v="F1"/>
    <n v="301.95"/>
    <m/>
    <s v="UA-10-02-216/0600-20"/>
    <n v="11"/>
    <n v="155806"/>
    <d v="2022-03-03T00:00:00"/>
    <m/>
    <x v="0"/>
    <m/>
    <m/>
    <m/>
    <m/>
    <x v="0"/>
  </r>
  <r>
    <n v="1"/>
    <n v="178695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d v="2021-01-24T00:00:00"/>
    <s v="Вознесенск"/>
    <s v="повторна сертифікація"/>
    <x v="0"/>
    <x v="1"/>
    <n v="2021"/>
    <s v="СН"/>
    <s v="F1"/>
    <n v="1109.76"/>
    <m/>
    <s v="UA-10-216/0395-21"/>
    <n v="48"/>
    <s v="4556/9"/>
    <d v="2021-12-28T00:00:00"/>
    <m/>
    <x v="1"/>
    <m/>
    <m/>
    <m/>
    <m/>
    <x v="0"/>
  </r>
  <r>
    <n v="2"/>
    <n v="178694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x v="2"/>
    <n v="2020"/>
    <s v="СН"/>
    <s v="F1"/>
    <n v="2144.7199999999998"/>
    <m/>
    <s v="UA-10-216/1166-20"/>
    <n v="95"/>
    <s v="4253/8"/>
    <d v="2021-09-16T00:00:00"/>
    <m/>
    <x v="0"/>
    <m/>
    <m/>
    <m/>
    <m/>
    <x v="0"/>
  </r>
  <r>
    <n v="3"/>
    <n v="178692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x v="2"/>
    <n v="2020"/>
    <s v="СН"/>
    <s v="F1"/>
    <n v="596"/>
    <m/>
    <s v="UA-10-216/1164-20"/>
    <n v="25"/>
    <s v="4253/7"/>
    <d v="2021-09-16T00:00:00"/>
    <m/>
    <x v="0"/>
    <m/>
    <m/>
    <m/>
    <m/>
    <x v="0"/>
  </r>
  <r>
    <n v="4"/>
    <n v="178691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x v="0"/>
    <n v="0"/>
    <s v="СН"/>
    <s v="F1"/>
    <n v="1203.52"/>
    <m/>
    <s v="UA-10-02-216/0606-20"/>
    <n v="44"/>
    <s v="3343/4"/>
    <d v="2021-02-11T00:00:00"/>
    <m/>
    <x v="0"/>
    <m/>
    <m/>
    <m/>
    <m/>
    <x v="0"/>
  </r>
  <r>
    <n v="5"/>
    <n v="178689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x v="2"/>
    <n v="2021"/>
    <s v="СН"/>
    <s v="F1"/>
    <n v="14517.05"/>
    <m/>
    <s v="UA-10-216/0829-21"/>
    <n v="677"/>
    <s v="4677/15"/>
    <d v="2022-01-28T00:00:00"/>
    <m/>
    <x v="0"/>
    <m/>
    <m/>
    <m/>
    <m/>
    <x v="0"/>
  </r>
  <r>
    <n v="6"/>
    <n v="178686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x v="2"/>
    <n v="2021"/>
    <s v="СН"/>
    <s v="F1"/>
    <n v="304.7"/>
    <m/>
    <s v="UA-10-216/0827-21"/>
    <n v="12"/>
    <s v="4677/10"/>
    <d v="2022-01-28T00:00:00"/>
    <m/>
    <x v="0"/>
    <m/>
    <m/>
    <m/>
    <m/>
    <x v="0"/>
  </r>
  <r>
    <n v="7"/>
    <n v="178685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x v="2"/>
    <n v="2021"/>
    <s v="СН"/>
    <s v="F1"/>
    <n v="626.45000000000005"/>
    <m/>
    <s v="UA-10-216/0321-21"/>
    <n v="31"/>
    <s v="4556/6"/>
    <d v="2021-12-28T00:00:00"/>
    <m/>
    <x v="0"/>
    <m/>
    <m/>
    <m/>
    <m/>
    <x v="0"/>
  </r>
  <r>
    <n v="8"/>
    <n v="178684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x v="3"/>
    <n v="2020"/>
    <s v="СН"/>
    <s v="F1"/>
    <n v="2525.4"/>
    <m/>
    <s v="UA-10-216/1191-20"/>
    <n v="122"/>
    <s v="5270/7"/>
    <d v="2022-09-29T00:00:00"/>
    <m/>
    <x v="0"/>
    <m/>
    <m/>
    <m/>
    <m/>
    <x v="0"/>
  </r>
  <r>
    <n v="9"/>
    <n v="178683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x v="3"/>
    <n v="2019"/>
    <s v="СН"/>
    <s v="F1"/>
    <n v="2275.5500000000002"/>
    <m/>
    <s v="UA-10-216/0210-21"/>
    <n v="94"/>
    <s v="4489/2"/>
    <d v="2021-12-06T00:00:00"/>
    <m/>
    <x v="0"/>
    <m/>
    <m/>
    <m/>
    <m/>
    <x v="0"/>
  </r>
  <r>
    <n v="10"/>
    <n v="178682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x v="1"/>
    <n v="19"/>
    <s v="СН"/>
    <s v="F1"/>
    <n v="210.43"/>
    <m/>
    <s v="UA-10-02-201/0329-19"/>
    <n v="11"/>
    <s v="125/11/4-22"/>
    <d v="2022-01-19T00:00:00"/>
    <m/>
    <x v="0"/>
    <m/>
    <m/>
    <m/>
    <m/>
    <x v="0"/>
  </r>
  <r>
    <n v="11"/>
    <n v="178677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x v="1"/>
    <n v="2019"/>
    <s v="СН"/>
    <s v="F1"/>
    <n v="859.1"/>
    <m/>
    <s v="UA-10-02-201/0320-19"/>
    <n v="42"/>
    <s v="125/11/3-22"/>
    <d v="2022-01-19T00:00:00"/>
    <m/>
    <x v="0"/>
    <m/>
    <m/>
    <m/>
    <m/>
    <x v="0"/>
  </r>
  <r>
    <n v="12"/>
    <n v="178675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x v="0"/>
    <n v="2020"/>
    <s v="СН"/>
    <s v="F1"/>
    <n v="933.8"/>
    <m/>
    <s v="UA-10-02-216/0608-20"/>
    <n v="38"/>
    <s v="3336/7"/>
    <d v="2021-02-09T00:00:00"/>
    <m/>
    <x v="0"/>
    <m/>
    <m/>
    <m/>
    <m/>
    <x v="0"/>
  </r>
  <r>
    <n v="13"/>
    <n v="178672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1"/>
    <x v="4"/>
    <n v="2020"/>
    <s v="СН"/>
    <s v="F1"/>
    <n v="365.4"/>
    <m/>
    <s v="TR.70.20.1265.R.0173"/>
    <n v="42"/>
    <s v="175/76/44-22"/>
    <d v="2022-06-23T00:00:00"/>
    <m/>
    <x v="0"/>
    <m/>
    <m/>
    <m/>
    <m/>
    <x v="0"/>
  </r>
  <r>
    <n v="14"/>
    <n v="178671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x v="5"/>
    <n v="2021"/>
    <s v="СН"/>
    <s v="F1"/>
    <n v="1991"/>
    <m/>
    <s v="UA-23-056/0163-21"/>
    <n v="110"/>
    <n v="34867"/>
    <d v="2021-09-17T00:00:00"/>
    <m/>
    <x v="0"/>
    <m/>
    <m/>
    <m/>
    <m/>
    <x v="0"/>
  </r>
  <r>
    <n v="15"/>
    <n v="178661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x v="6"/>
    <n v="2021"/>
    <s v="СН"/>
    <s v="F1"/>
    <n v="626.22"/>
    <m/>
    <s v="UA-24-030/2103-21"/>
    <n v="49"/>
    <n v="43500"/>
    <d v="2021-09-06T00:00:00"/>
    <m/>
    <x v="0"/>
    <m/>
    <m/>
    <m/>
    <m/>
    <x v="0"/>
  </r>
  <r>
    <n v="16"/>
    <n v="178660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x v="7"/>
    <n v="2020"/>
    <s v="СН"/>
    <s v="F1"/>
    <n v="354.42"/>
    <m/>
    <s v="UA-24-030/1670-20"/>
    <n v="22"/>
    <n v="25755"/>
    <d v="2020-09-15T00:00:00"/>
    <m/>
    <x v="0"/>
    <m/>
    <m/>
    <m/>
    <m/>
    <x v="0"/>
  </r>
  <r>
    <n v="17"/>
    <n v="178659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x v="8"/>
    <n v="2020"/>
    <s v="СН"/>
    <s v="F1"/>
    <n v="1812.63"/>
    <m/>
    <s v="UA-04-19-008/0353-20"/>
    <n v="69"/>
    <n v="18967"/>
    <d v="2020-08-27T00:00:00"/>
    <m/>
    <x v="0"/>
    <m/>
    <m/>
    <m/>
    <m/>
    <x v="0"/>
  </r>
  <r>
    <n v="18"/>
    <n v="178658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x v="9"/>
    <n v="2021"/>
    <s v="СН"/>
    <s v="F1"/>
    <n v="1147.74"/>
    <m/>
    <s v="UA-04-008/0622-20"/>
    <n v="47"/>
    <s v="4237/8"/>
    <d v="2021-09-13T00:00:00"/>
    <m/>
    <x v="0"/>
    <m/>
    <m/>
    <m/>
    <m/>
    <x v="0"/>
  </r>
  <r>
    <n v="19"/>
    <n v="178657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x v="10"/>
    <n v="2021"/>
    <s v="СН"/>
    <s v="F1"/>
    <n v="1435.5"/>
    <m/>
    <s v="UA-04-007/0603-21"/>
    <n v="99"/>
    <n v="33121"/>
    <d v="2021-08-30T00:00:00"/>
    <m/>
    <x v="0"/>
    <m/>
    <m/>
    <m/>
    <m/>
    <x v="0"/>
  </r>
  <r>
    <n v="20"/>
    <n v="178656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x v="11"/>
    <n v="2021"/>
    <s v="СН"/>
    <s v="F1"/>
    <n v="264"/>
    <m/>
    <s v="UA-04-007/0526-21"/>
    <n v="15"/>
    <n v="35234"/>
    <d v="2021-08-30T00:00:00"/>
    <m/>
    <x v="0"/>
    <m/>
    <m/>
    <m/>
    <m/>
    <x v="0"/>
  </r>
  <r>
    <n v="21"/>
    <n v="178655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x v="12"/>
    <n v="2021"/>
    <s v="СН"/>
    <s v="F1"/>
    <n v="333.5"/>
    <m/>
    <s v="UA-04-007/0452-21"/>
    <n v="23"/>
    <n v="32913"/>
    <d v="2021-08-27T00:00:00"/>
    <m/>
    <x v="0"/>
    <m/>
    <m/>
    <m/>
    <m/>
    <x v="0"/>
  </r>
  <r>
    <n v="22"/>
    <n v="178654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x v="13"/>
    <n v="2019"/>
    <s v="СН"/>
    <s v="F1"/>
    <n v="1466.24"/>
    <m/>
    <s v="H-21-097/1207/5054369"/>
    <n v="58"/>
    <n v="148172"/>
    <d v="2021-12-01T00:00:00"/>
    <m/>
    <x v="0"/>
    <m/>
    <m/>
    <m/>
    <m/>
    <x v="0"/>
  </r>
  <r>
    <n v="23"/>
    <n v="178653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x v="14"/>
    <n v="2019"/>
    <s v="СН"/>
    <s v="F1"/>
    <n v="558"/>
    <m/>
    <s v="UA-23-08-056/0380-19"/>
    <n v="30"/>
    <n v="13147"/>
    <d v="2019-09-16T00:00:00"/>
    <m/>
    <x v="0"/>
    <m/>
    <m/>
    <m/>
    <m/>
    <x v="0"/>
  </r>
  <r>
    <m/>
    <s v="178718"/>
    <d v="2023-01-16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власні потреби"/>
    <x v="1"/>
    <x v="15"/>
    <n v="2021"/>
    <s v="СН"/>
    <s v="F1"/>
    <n v="40.200000000000003"/>
    <m/>
    <s v="TR.03.21.1154.R.122875"/>
    <n v="3"/>
    <s v="OECD"/>
    <d v="2021-12-29T00:00:00"/>
    <m/>
    <x v="2"/>
    <m/>
    <m/>
    <m/>
    <m/>
    <x v="0"/>
  </r>
  <r>
    <m/>
    <s v="178693"/>
    <d v="2023-01-16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власні потреби"/>
    <x v="1"/>
    <x v="16"/>
    <n v="2021"/>
    <s v="СН"/>
    <s v="F1"/>
    <n v="20.079999999999998"/>
    <m/>
    <s v="UA-24-216/0798-21"/>
    <n v="2"/>
    <n v="43822"/>
    <d v="2021-08-25T00:00:00"/>
    <m/>
    <x v="2"/>
    <m/>
    <m/>
    <m/>
    <m/>
    <x v="0"/>
  </r>
  <r>
    <m/>
    <n v="178690"/>
    <d v="2023-01-16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власні потреби"/>
    <x v="1"/>
    <x v="17"/>
    <n v="2020"/>
    <s v="СН"/>
    <s v="F1"/>
    <n v="11.4"/>
    <m/>
    <s v="UA-24-17-216/0792-20"/>
    <n v="1"/>
    <s v="OECD"/>
    <d v="2020-10-14T00:00:00"/>
    <m/>
    <x v="2"/>
    <m/>
    <m/>
    <m/>
    <m/>
    <x v="0"/>
  </r>
  <r>
    <m/>
    <s v="178688"/>
    <d v="2023-01-16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власні потреби"/>
    <x v="1"/>
    <x v="18"/>
    <n v="2020"/>
    <s v="СН"/>
    <s v="F1"/>
    <n v="9.56"/>
    <m/>
    <s v="ROB2838620200D009/1B001T/5201573"/>
    <n v="1"/>
    <s v="OECD №ВО349"/>
    <d v="2022-01-11T00:00:00"/>
    <m/>
    <x v="2"/>
    <m/>
    <m/>
    <m/>
    <m/>
    <x v="0"/>
  </r>
  <r>
    <m/>
    <s v="178687"/>
    <d v="2023-01-16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власні потреби"/>
    <x v="1"/>
    <x v="19"/>
    <n v="2020"/>
    <s v="СН"/>
    <s v="F1"/>
    <n v="30.3"/>
    <m/>
    <s v="ESP-S21-999-003"/>
    <n v="3"/>
    <s v="OECD"/>
    <d v="2021-01-20T00:00:00"/>
    <m/>
    <x v="2"/>
    <m/>
    <m/>
    <m/>
    <m/>
    <x v="0"/>
  </r>
  <r>
    <m/>
    <s v="178673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власні потреби"/>
    <x v="0"/>
    <x v="20"/>
    <n v="2021"/>
    <s v="СН"/>
    <s v="F1"/>
    <n v="75.8"/>
    <m/>
    <s v="UA-24-030/2091-21"/>
    <n v="5"/>
    <n v="40743"/>
    <d v="2021-08-02T00:00:00"/>
    <m/>
    <x v="2"/>
    <m/>
    <m/>
    <m/>
    <m/>
    <x v="0"/>
  </r>
  <r>
    <m/>
    <s v="178663"/>
    <d v="2023-01-12T00:00:00"/>
    <m/>
    <x v="0"/>
    <s v="Миколаївська, Первомайський р-н, м. Первомайськ, вул. Київська 133а"/>
    <s v="Київська область, м. Обухів, вул. Промислова, 20"/>
    <m/>
    <m/>
    <s v="власні потреби"/>
    <x v="0"/>
    <x v="21"/>
    <n v="2021"/>
    <s v="СН"/>
    <s v="F1"/>
    <n v="25.56"/>
    <m/>
    <s v="UA-24-216/0601-21"/>
    <n v="2"/>
    <m/>
    <m/>
    <m/>
    <x v="0"/>
    <m/>
    <m/>
    <m/>
    <m/>
    <x v="0"/>
  </r>
  <r>
    <n v="24"/>
    <s v="178597"/>
    <d v="2023-01-11T00:00:00"/>
    <m/>
    <x v="1"/>
    <s v="Миколаївська обл., Вітовський р-н, с-ще Полігон, вул. Мирна, буд. 1/А"/>
    <s v="Миколаївська обл., Вітовський р-н, с-ще Полігон, вул. Мирна, буд. 1/А"/>
    <m/>
    <m/>
    <s v="сертифікат"/>
    <x v="2"/>
    <x v="22"/>
    <n v="2022"/>
    <s v="СН"/>
    <s v="перша"/>
    <n v="10000"/>
    <m/>
    <s v="UA-15-269/0018-22"/>
    <n v="200"/>
    <n v="45406"/>
    <d v="2022-07-22T00:00:00"/>
    <m/>
    <x v="0"/>
    <m/>
    <m/>
    <m/>
    <m/>
    <x v="0"/>
  </r>
  <r>
    <n v="25"/>
    <n v="178596"/>
    <d v="2023-01-11T00:00:00"/>
    <m/>
    <x v="1"/>
    <s v="Миколаївська обл., Вітовський р-н, с-ще Полігон, вул. Мирна, буд. 1/А"/>
    <s v="Миколаївська обл., Вітовський р-н, с-ще Полігон, вул. Мирна, буд. 1/А"/>
    <m/>
    <m/>
    <s v="сертифікат"/>
    <x v="2"/>
    <x v="22"/>
    <n v="2021"/>
    <s v="БН"/>
    <s v="еліта"/>
    <n v="4750"/>
    <m/>
    <s v="UA-15-269/0020-21"/>
    <n v="95"/>
    <n v="33981"/>
    <d v="2021-07-30T00:00:00"/>
    <m/>
    <x v="0"/>
    <m/>
    <m/>
    <m/>
    <m/>
    <x v="0"/>
  </r>
  <r>
    <n v="26"/>
    <s v="178595"/>
    <d v="2023-01-11T00:00:00"/>
    <m/>
    <x v="1"/>
    <s v="Миколаївська обл., Вітовський р-н, с-ще Полігон, вул. Мирна, буд. 1/А"/>
    <s v="Миколаївська обл., Вітовський р-н, с-ще Полігон, вул. Мирна, буд. 1/А"/>
    <m/>
    <m/>
    <s v="сертифікат"/>
    <x v="2"/>
    <x v="22"/>
    <n v="2021"/>
    <s v="БН"/>
    <s v="супереліта"/>
    <n v="2000"/>
    <m/>
    <s v="UA-15-269/0019-21"/>
    <n v="40"/>
    <n v="33980"/>
    <d v="2021-07-30T00:00:00"/>
    <m/>
    <x v="0"/>
    <m/>
    <m/>
    <m/>
    <m/>
    <x v="0"/>
  </r>
  <r>
    <n v="27"/>
    <s v="178518"/>
    <d v="2023-01-11T00:00:00"/>
    <m/>
    <x v="2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2"/>
    <x v="23"/>
    <n v="2020"/>
    <s v="СН"/>
    <s v="перша"/>
    <n v="3500"/>
    <m/>
    <s v="UA-08-17-086/0096-20"/>
    <n v="70"/>
    <n v="20478"/>
    <d v="2020-07-27T00:00:00"/>
    <s v="Попередній посівний сертифікат№ 107098 від 15.12.2020"/>
    <x v="1"/>
    <m/>
    <s v="Васильєв Дмитро Леонтійович"/>
    <m/>
    <m/>
    <x v="0"/>
  </r>
  <r>
    <n v="28"/>
    <s v="178514"/>
    <d v="2023-01-11T00:00:00"/>
    <m/>
    <x v="2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2"/>
    <x v="24"/>
    <n v="2019"/>
    <s v="СН"/>
    <s v="перша"/>
    <n v="8000"/>
    <m/>
    <s v="UA-05-06-065/0784-19"/>
    <n v="160"/>
    <n v="12372"/>
    <d v="2019-06-11T00:00:00"/>
    <s v="Попередній посівний сертифікат № 110576 від 26.01.2021"/>
    <x v="1"/>
    <m/>
    <s v="Васильєв Дмитро Леонтійович"/>
    <m/>
    <m/>
    <x v="0"/>
  </r>
  <r>
    <n v="29"/>
    <s v="178513"/>
    <d v="2023-01-11T00:00:00"/>
    <m/>
    <x v="2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3"/>
    <x v="25"/>
    <n v="2018"/>
    <s v="БН"/>
    <s v="супереліта"/>
    <n v="10000"/>
    <m/>
    <s v="UA-15-07-045/0244-18"/>
    <n v="200"/>
    <n v="2445"/>
    <d v="2018-08-04T00:00:00"/>
    <s v="Попередній посівний сертифікат № 151860 від 01.02.2022"/>
    <x v="1"/>
    <m/>
    <s v="Васильєв Дмитро Леонтійович"/>
    <m/>
    <m/>
    <x v="0"/>
  </r>
  <r>
    <n v="30"/>
    <s v="178512"/>
    <d v="2023-01-11T00:00:00"/>
    <m/>
    <x v="2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3"/>
    <x v="25"/>
    <n v="2020"/>
    <s v="БН"/>
    <s v="еліта"/>
    <n v="16000"/>
    <m/>
    <s v="UA-15-07-045/0218-20"/>
    <n v="320"/>
    <n v="23091"/>
    <d v="2020-07-23T00:00:00"/>
    <s v="Попередній посівний сертифікат № 151859 від 01.02.2022"/>
    <x v="1"/>
    <m/>
    <s v="Васильєв Дмитро Леонтійович"/>
    <m/>
    <m/>
    <x v="0"/>
  </r>
  <r>
    <n v="31"/>
    <s v="178511"/>
    <d v="2023-01-11T00:00:00"/>
    <m/>
    <x v="2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3"/>
    <x v="25"/>
    <n v="2020"/>
    <s v="СН"/>
    <s v="перша"/>
    <n v="15000"/>
    <m/>
    <s v="UA-15-07-045/0219-20"/>
    <n v="300"/>
    <n v="23096"/>
    <d v="2020-07-23T00:00:00"/>
    <s v="Попередній посівний сертифікат № 152028 від 01.02.2022"/>
    <x v="1"/>
    <m/>
    <s v="Васильєв Дмитро Леонтійович"/>
    <m/>
    <m/>
    <x v="0"/>
  </r>
  <r>
    <n v="32"/>
    <s v="178510"/>
    <d v="2023-01-11T00:00:00"/>
    <m/>
    <x v="2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4"/>
    <x v="26"/>
    <n v="2020"/>
    <s v="БН"/>
    <s v="супереліта"/>
    <n v="20000"/>
    <m/>
    <s v="UA-15-07-045/0216-20"/>
    <n v="400"/>
    <n v="22986"/>
    <d v="2020-06-23T00:00:00"/>
    <s v="Попередній посівний сертифікат № 151858 від 01.02.2022"/>
    <x v="1"/>
    <m/>
    <s v="Васильєв Дмитро Леонтійович"/>
    <m/>
    <m/>
    <x v="0"/>
  </r>
  <r>
    <n v="33"/>
    <s v="178509"/>
    <d v="2023-01-11T00:00:00"/>
    <m/>
    <x v="2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4"/>
    <x v="26"/>
    <n v="2020"/>
    <s v="БН"/>
    <s v="еліта"/>
    <n v="18500"/>
    <m/>
    <s v="UA-15-07-045/0217-20"/>
    <n v="370"/>
    <n v="22982"/>
    <d v="2020-06-23T00:00:00"/>
    <s v="Попередній посівний сертифікат № 151857 від 01.02.2022"/>
    <x v="1"/>
    <m/>
    <s v="Васильєв Дмитро Леонтійович"/>
    <m/>
    <m/>
    <x v="0"/>
  </r>
  <r>
    <n v="34"/>
    <n v="178508"/>
    <d v="2023-01-11T00:00:00"/>
    <m/>
    <x v="2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4"/>
    <x v="27"/>
    <n v="2020"/>
    <s v="БН"/>
    <s v="супереліта"/>
    <n v="18000"/>
    <m/>
    <s v="UA-15-07-045/0214-20"/>
    <n v="360"/>
    <n v="22987"/>
    <d v="2020-06-23T00:00:00"/>
    <s v="Попередній посівний сертифікат № 151856 від 01.02.2022"/>
    <x v="1"/>
    <m/>
    <s v="Васильєв Дмитро Леонтійович"/>
    <m/>
    <m/>
    <x v="0"/>
  </r>
  <r>
    <n v="35"/>
    <n v="178507"/>
    <d v="2023-01-11T00:00:00"/>
    <m/>
    <x v="2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4"/>
    <x v="27"/>
    <n v="2020"/>
    <s v="БН"/>
    <s v="еліта"/>
    <n v="20000"/>
    <m/>
    <s v="UA-15-07-045/0215-20"/>
    <n v="400"/>
    <n v="22989"/>
    <d v="2020-06-23T00:00:00"/>
    <s v="Попередній посівний сертифікат № 151855 від 01.02.2022"/>
    <x v="1"/>
    <m/>
    <s v="Васильєв Дмитро Леонтійович"/>
    <m/>
    <m/>
    <x v="0"/>
  </r>
  <r>
    <n v="36"/>
    <s v="178504"/>
    <d v="2023-01-11T00:00:00"/>
    <m/>
    <x v="2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4"/>
    <x v="28"/>
    <n v="2019"/>
    <s v="БН"/>
    <s v="супереліта"/>
    <n v="12300"/>
    <m/>
    <s v="UA-15-07-128/0064-19"/>
    <n v="246"/>
    <n v="12204"/>
    <d v="2019-06-21T00:00:00"/>
    <s v="Попередній посівний сертифікат № 152265 від 01.02.2022"/>
    <x v="1"/>
    <m/>
    <s v="Васильєв Дмитро Леонтійович"/>
    <m/>
    <m/>
    <x v="0"/>
  </r>
  <r>
    <n v="37"/>
    <s v="178496"/>
    <d v="2023-01-11T00:00:00"/>
    <m/>
    <x v="2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4"/>
    <x v="28"/>
    <n v="2020"/>
    <s v="БН"/>
    <s v="еліта"/>
    <n v="20000"/>
    <m/>
    <s v="UA-15-07-045/0213-20"/>
    <n v="400"/>
    <n v="22983"/>
    <d v="2020-06-23T00:00:00"/>
    <s v="Попередній посівний сертифікат № 151838 від 01.02.2022"/>
    <x v="1"/>
    <m/>
    <s v="Васильєв Дмитро Леонтійович"/>
    <m/>
    <m/>
    <x v="0"/>
  </r>
  <r>
    <n v="38"/>
    <s v="178493"/>
    <d v="2023-01-11T00:00:00"/>
    <m/>
    <x v="2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4"/>
    <x v="29"/>
    <n v="2020"/>
    <s v="БН"/>
    <s v="еліта"/>
    <n v="20000"/>
    <m/>
    <s v="UA-15-07-045/0212-20"/>
    <n v="400"/>
    <n v="22984"/>
    <d v="2020-06-23T00:00:00"/>
    <s v="Попередній посівний сертифікат № 151428 від 01.02.2022"/>
    <x v="1"/>
    <m/>
    <s v="Васильєв Дмитро Леонтійович"/>
    <m/>
    <m/>
    <x v="0"/>
  </r>
  <r>
    <n v="39"/>
    <s v="178474"/>
    <d v="2023-01-10T00:00:00"/>
    <m/>
    <x v="2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4"/>
    <x v="29"/>
    <n v="2020"/>
    <s v="БН"/>
    <s v="супереліта"/>
    <n v="15000"/>
    <m/>
    <s v="UA-15-07-045/0211-20"/>
    <n v="300"/>
    <n v="22994"/>
    <d v="2020-06-23T00:00:00"/>
    <s v="Попередній посівний сертифікат № 151839 від 01.02.2022"/>
    <x v="1"/>
    <m/>
    <s v="Васильєв Дмитро Леонтійович"/>
    <m/>
    <m/>
    <x v="0"/>
  </r>
  <r>
    <m/>
    <n v="178784"/>
    <d v="2023-01-14T00:00:00"/>
    <m/>
    <x v="3"/>
    <s v="Миколаївська обл., Первомайський р-н, с. Романова Балка"/>
    <s v="Миколаївська обл., Первомайський р-н, с. Романова Балка, вул. Генерала Богданова, 33"/>
    <m/>
    <m/>
    <s v="сертифікат"/>
    <x v="5"/>
    <x v="30"/>
    <n v="2022"/>
    <s v="СН"/>
    <s v="перша"/>
    <n v="25000"/>
    <m/>
    <s v="UA-15-044/0115-22"/>
    <n v="25"/>
    <n v="46916"/>
    <d v="2022-07-01T00:00:00"/>
    <m/>
    <x v="1"/>
    <m/>
    <s v="Петрусєвич Ірина Юріївна"/>
    <m/>
    <m/>
    <x v="0"/>
  </r>
  <r>
    <m/>
    <n v="178783"/>
    <d v="2023-01-14T00:00:00"/>
    <m/>
    <x v="3"/>
    <s v="Миколаївська обл., Первомайський р-н, с.Романова Балка"/>
    <s v="Миколаївська обл., Первомайський р-н, с. Романова Балка, вул. Генерала Богданова, 33"/>
    <m/>
    <m/>
    <s v="сертифікат"/>
    <x v="5"/>
    <x v="30"/>
    <n v="2022"/>
    <s v="СН"/>
    <s v="перша"/>
    <n v="25000"/>
    <m/>
    <s v="UA-15-044/0114-22"/>
    <n v="25"/>
    <n v="46916"/>
    <d v="2022-07-01T00:00:00"/>
    <m/>
    <x v="1"/>
    <m/>
    <s v="Петрусєвич Ірина Юріївна"/>
    <m/>
    <m/>
    <x v="0"/>
  </r>
  <r>
    <m/>
    <n v="178782"/>
    <d v="2023-01-14T00:00:00"/>
    <m/>
    <x v="3"/>
    <s v="Миколаївська обл., Первомайський р-н, с.Романова Балка"/>
    <s v="Миколаївська обл., Первомайський р-н, с. Романова Балка, вул. Генерала Богданова, 33"/>
    <m/>
    <m/>
    <s v="сертифікат"/>
    <x v="5"/>
    <x v="31"/>
    <n v="2022"/>
    <s v="СН"/>
    <s v="перша"/>
    <n v="20000"/>
    <m/>
    <s v="UA-15-044/0113-22"/>
    <n v="20"/>
    <n v="46717"/>
    <d v="2022-07-01T00:00:00"/>
    <m/>
    <x v="1"/>
    <m/>
    <s v="Петрусєвич Ірина Юріївна"/>
    <m/>
    <m/>
    <x v="0"/>
  </r>
  <r>
    <m/>
    <n v="178781"/>
    <d v="2023-01-14T00:00:00"/>
    <m/>
    <x v="3"/>
    <s v="Миколаївська обл., Первомайський р-н, с.Романова Балка"/>
    <s v="Миколаївська обл., Первомайський р-н, с. Романова Балка, вул. Генерала Богданова, 33"/>
    <m/>
    <m/>
    <s v="сертифікат"/>
    <x v="5"/>
    <x v="32"/>
    <n v="2022"/>
    <s v="БН"/>
    <s v="еліта"/>
    <n v="20000"/>
    <m/>
    <s v="UA-15-044/0112-22"/>
    <n v="20"/>
    <n v="46977"/>
    <d v="2022-07-01T00:00:00"/>
    <m/>
    <x v="1"/>
    <m/>
    <s v="Петрусєвич Ірина Юріївна"/>
    <m/>
    <m/>
    <x v="0"/>
  </r>
  <r>
    <m/>
    <n v="178780"/>
    <d v="2023-01-14T00:00:00"/>
    <m/>
    <x v="3"/>
    <s v="Миколаївська обл., Первомайський р-н, с.Романова Балка"/>
    <s v="Миколаївська обл., Первомайський р-н, с. Романова Балка, вул. Генерала Богданова, 33"/>
    <m/>
    <m/>
    <s v="сертифікат"/>
    <x v="5"/>
    <x v="33"/>
    <n v="2022"/>
    <s v="БН"/>
    <s v="еліта"/>
    <n v="22000"/>
    <m/>
    <s v="UA-15-044/0111-22"/>
    <n v="22"/>
    <n v="47385"/>
    <d v="2022-07-01T00:00:00"/>
    <m/>
    <x v="1"/>
    <m/>
    <s v="Петрусєвич Ірина Юріївна"/>
    <m/>
    <m/>
    <x v="0"/>
  </r>
  <r>
    <m/>
    <n v="178779"/>
    <d v="2023-01-14T00:00:00"/>
    <m/>
    <x v="3"/>
    <s v="Миколаївська обл., Первомайський р-н, с.Романова Балка"/>
    <s v="Миколаївська обл., Первомайський р-н, с. Романова Балка, вул. Генерала Богданова, 33"/>
    <m/>
    <m/>
    <s v="сертифікат"/>
    <x v="5"/>
    <x v="34"/>
    <n v="2022"/>
    <s v="БН"/>
    <s v="еліта"/>
    <n v="7000"/>
    <m/>
    <s v="UA-15-044/0110-22"/>
    <n v="140"/>
    <n v="46720"/>
    <d v="2022-07-01T00:00:00"/>
    <m/>
    <x v="1"/>
    <m/>
    <s v="Петрусєвич Ірина Юріївна"/>
    <m/>
    <m/>
    <x v="0"/>
  </r>
  <r>
    <m/>
    <n v="178778"/>
    <d v="2023-01-14T00:00:00"/>
    <m/>
    <x v="3"/>
    <s v="Миколаївська обл., Первомайський р-н, с.Романова Балка"/>
    <s v="Миколаївська обл., Первомайський р-н, с. Романова Балка, вул. Генерала Богданова, 33"/>
    <m/>
    <m/>
    <s v="сертифікат"/>
    <x v="5"/>
    <x v="34"/>
    <n v="2022"/>
    <s v="БН"/>
    <s v="еліта"/>
    <n v="25000"/>
    <m/>
    <s v="UA-15-044/0109-22"/>
    <n v="25"/>
    <n v="46720"/>
    <d v="2022-07-01T00:00:00"/>
    <m/>
    <x v="1"/>
    <m/>
    <s v="Петрусєвич Ірина Юріївна"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  <r>
    <m/>
    <m/>
    <m/>
    <m/>
    <x v="4"/>
    <e v="#N/A"/>
    <m/>
    <m/>
    <m/>
    <m/>
    <x v="6"/>
    <x v="35"/>
    <m/>
    <m/>
    <m/>
    <m/>
    <m/>
    <m/>
    <m/>
    <m/>
    <m/>
    <m/>
    <x v="0"/>
    <m/>
    <m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">
  <r>
    <m/>
    <x v="0"/>
    <d v="2023-01-16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19"/>
    <m/>
    <m/>
    <s v="повторна сертифікація"/>
    <x v="0"/>
    <s v="ДКС5075"/>
    <n v="2020"/>
    <s v="СН"/>
    <s v="F1"/>
    <n v="301.95"/>
    <m/>
    <s v="UA-10-02-216/0600-20"/>
    <n v="11"/>
    <n v="155806"/>
    <d v="2022-03-03T00:00:00"/>
    <m/>
    <m/>
    <m/>
    <m/>
    <m/>
    <m/>
    <m/>
    <s v="000000200"/>
    <m/>
    <m/>
    <m/>
    <m/>
    <e v="#REF!"/>
    <m/>
    <m/>
    <m/>
    <e v="#N/A"/>
    <e v="#N/A"/>
  </r>
  <r>
    <n v="1"/>
    <x v="1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d v="2021-01-24T00:00:00"/>
    <s v="Вознесенск"/>
    <s v="повторна сертифікація"/>
    <x v="0"/>
    <s v="ДКС4351"/>
    <n v="2021"/>
    <s v="СН"/>
    <s v="F1"/>
    <n v="1109.76"/>
    <m/>
    <s v="UA-10-216/0395-21"/>
    <n v="48"/>
    <s v="4556/9"/>
    <d v="2021-12-28T00:00:00"/>
    <m/>
    <s v="повний"/>
    <m/>
    <m/>
    <m/>
    <m/>
    <m/>
    <s v="000000201"/>
    <m/>
    <m/>
    <m/>
    <m/>
    <e v="#REF!"/>
    <m/>
    <m/>
    <m/>
    <e v="#N/A"/>
    <e v="#N/A"/>
  </r>
  <r>
    <n v="2"/>
    <x v="2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s v="ДКС4943"/>
    <n v="2020"/>
    <s v="СН"/>
    <s v="F1"/>
    <n v="2144.7199999999998"/>
    <m/>
    <s v="UA-10-216/1166-20"/>
    <n v="95"/>
    <s v="4253/8"/>
    <d v="2021-09-16T00:00:00"/>
    <m/>
    <m/>
    <m/>
    <m/>
    <m/>
    <m/>
    <m/>
    <s v="000000201"/>
    <m/>
    <m/>
    <m/>
    <m/>
    <e v="#REF!"/>
    <m/>
    <m/>
    <m/>
    <e v="#N/A"/>
    <e v="#N/A"/>
  </r>
  <r>
    <n v="3"/>
    <x v="3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s v="ДКС4943"/>
    <n v="2020"/>
    <s v="СН"/>
    <s v="F1"/>
    <n v="596"/>
    <m/>
    <s v="UA-10-216/1164-20"/>
    <n v="25"/>
    <s v="4253/7"/>
    <d v="2021-09-16T00:00:00"/>
    <m/>
    <m/>
    <m/>
    <m/>
    <m/>
    <m/>
    <m/>
    <s v="000000201"/>
    <m/>
    <m/>
    <m/>
    <m/>
    <e v="#REF!"/>
    <m/>
    <m/>
    <m/>
    <e v="#N/A"/>
    <e v="#N/A"/>
  </r>
  <r>
    <n v="4"/>
    <x v="4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s v="ДКС5075"/>
    <n v="0"/>
    <s v="СН"/>
    <s v="F1"/>
    <n v="1203.52"/>
    <m/>
    <s v="UA-10-02-216/0606-20"/>
    <n v="44"/>
    <s v="3343/4"/>
    <d v="2021-02-11T00:00:00"/>
    <m/>
    <m/>
    <m/>
    <m/>
    <m/>
    <m/>
    <m/>
    <s v="000000201"/>
    <m/>
    <m/>
    <m/>
    <m/>
    <e v="#REF!"/>
    <m/>
    <m/>
    <m/>
    <e v="#N/A"/>
    <e v="#N/A"/>
  </r>
  <r>
    <n v="5"/>
    <x v="5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s v="ДКС4943"/>
    <n v="2021"/>
    <s v="СН"/>
    <s v="F1"/>
    <n v="14517.05"/>
    <m/>
    <s v="UA-10-216/0829-21"/>
    <n v="677"/>
    <s v="4677/15"/>
    <d v="2022-01-28T00:00:00"/>
    <m/>
    <m/>
    <m/>
    <m/>
    <m/>
    <m/>
    <m/>
    <s v="000000201"/>
    <m/>
    <m/>
    <m/>
    <m/>
    <e v="#REF!"/>
    <m/>
    <m/>
    <m/>
    <e v="#N/A"/>
    <e v="#N/A"/>
  </r>
  <r>
    <n v="6"/>
    <x v="6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s v="ДКС4943"/>
    <n v="2021"/>
    <s v="СН"/>
    <s v="F1"/>
    <n v="304.7"/>
    <m/>
    <s v="UA-10-216/0827-21"/>
    <n v="12"/>
    <s v="4677/10"/>
    <d v="2022-01-28T00:00:00"/>
    <m/>
    <m/>
    <m/>
    <m/>
    <m/>
    <m/>
    <m/>
    <s v="000000201"/>
    <m/>
    <m/>
    <m/>
    <m/>
    <e v="#REF!"/>
    <m/>
    <m/>
    <m/>
    <e v="#N/A"/>
    <e v="#N/A"/>
  </r>
  <r>
    <n v="7"/>
    <x v="7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s v="ДКС4943"/>
    <n v="2021"/>
    <s v="СН"/>
    <s v="F1"/>
    <n v="626.45000000000005"/>
    <m/>
    <s v="UA-10-216/0321-21"/>
    <n v="31"/>
    <s v="4556/6"/>
    <d v="2021-12-28T00:00:00"/>
    <m/>
    <m/>
    <m/>
    <m/>
    <m/>
    <m/>
    <m/>
    <s v="000000201"/>
    <m/>
    <m/>
    <m/>
    <m/>
    <e v="#REF!"/>
    <m/>
    <m/>
    <m/>
    <e v="#N/A"/>
    <e v="#N/A"/>
  </r>
  <r>
    <n v="8"/>
    <x v="8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s v="ДКС3939"/>
    <n v="2020"/>
    <s v="СН"/>
    <s v="F1"/>
    <n v="2525.4"/>
    <m/>
    <s v="UA-10-216/1191-20"/>
    <n v="122"/>
    <s v="5270/7"/>
    <d v="2022-09-29T00:00:00"/>
    <m/>
    <m/>
    <m/>
    <m/>
    <m/>
    <m/>
    <m/>
    <s v="000000201"/>
    <m/>
    <m/>
    <m/>
    <m/>
    <e v="#REF!"/>
    <m/>
    <m/>
    <m/>
    <e v="#N/A"/>
    <e v="#N/A"/>
  </r>
  <r>
    <n v="9"/>
    <x v="9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s v="ДКС3939"/>
    <n v="2019"/>
    <s v="СН"/>
    <s v="F1"/>
    <n v="2275.5500000000002"/>
    <m/>
    <s v="UA-10-216/0210-21"/>
    <n v="94"/>
    <s v="4489/2"/>
    <d v="2021-12-06T00:00:00"/>
    <m/>
    <m/>
    <m/>
    <m/>
    <m/>
    <m/>
    <m/>
    <s v="000000201"/>
    <m/>
    <m/>
    <m/>
    <m/>
    <e v="#REF!"/>
    <m/>
    <m/>
    <m/>
    <e v="#N/A"/>
    <e v="#N/A"/>
  </r>
  <r>
    <n v="10"/>
    <x v="10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s v="ДКС4351"/>
    <n v="19"/>
    <s v="СН"/>
    <s v="F1"/>
    <n v="210.43"/>
    <m/>
    <s v="UA-10-02-201/0329-19"/>
    <n v="11"/>
    <s v="125/11/4-22"/>
    <d v="2022-01-19T00:00:00"/>
    <m/>
    <m/>
    <m/>
    <m/>
    <m/>
    <m/>
    <m/>
    <s v="000000201"/>
    <m/>
    <m/>
    <m/>
    <m/>
    <e v="#REF!"/>
    <m/>
    <m/>
    <m/>
    <e v="#N/A"/>
    <e v="#N/A"/>
  </r>
  <r>
    <n v="11"/>
    <x v="11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s v="ДКС4351"/>
    <n v="2019"/>
    <s v="СН"/>
    <s v="F1"/>
    <n v="859.1"/>
    <m/>
    <s v="UA-10-02-201/0320-19"/>
    <n v="42"/>
    <s v="125/11/3-22"/>
    <d v="2022-01-19T00:00:00"/>
    <m/>
    <m/>
    <m/>
    <m/>
    <m/>
    <m/>
    <m/>
    <s v="000000201"/>
    <m/>
    <m/>
    <m/>
    <m/>
    <e v="#REF!"/>
    <m/>
    <m/>
    <m/>
    <e v="#N/A"/>
    <e v="#N/A"/>
  </r>
  <r>
    <n v="12"/>
    <x v="12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s v="ДКС5075"/>
    <n v="2020"/>
    <s v="СН"/>
    <s v="F1"/>
    <n v="933.8"/>
    <m/>
    <s v="UA-10-02-216/0608-20"/>
    <n v="38"/>
    <s v="3336/7"/>
    <d v="2021-02-09T00:00:00"/>
    <m/>
    <m/>
    <m/>
    <m/>
    <m/>
    <m/>
    <m/>
    <s v="000000201"/>
    <m/>
    <m/>
    <m/>
    <m/>
    <e v="#REF!"/>
    <m/>
    <m/>
    <m/>
    <e v="#N/A"/>
    <e v="#N/A"/>
  </r>
  <r>
    <n v="13"/>
    <x v="13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1"/>
    <s v="ЛГ5555 КЛП"/>
    <n v="2020"/>
    <s v="СН"/>
    <s v="F1"/>
    <n v="365.4"/>
    <m/>
    <s v="TR.70.20.1265.R.0173"/>
    <n v="42"/>
    <s v="175/76/44-22"/>
    <d v="2022-06-23T00:00:00"/>
    <m/>
    <m/>
    <m/>
    <m/>
    <m/>
    <m/>
    <m/>
    <s v="000000201"/>
    <m/>
    <m/>
    <m/>
    <m/>
    <e v="#REF!"/>
    <m/>
    <m/>
    <m/>
    <e v="#N/A"/>
    <e v="#N/A"/>
  </r>
  <r>
    <n v="14"/>
    <x v="14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s v="КВС КАШЕМІР"/>
    <n v="2021"/>
    <s v="СН"/>
    <s v="F1"/>
    <n v="1991"/>
    <m/>
    <s v="UA-23-056/0163-21"/>
    <n v="110"/>
    <n v="34867"/>
    <d v="2021-09-17T00:00:00"/>
    <m/>
    <m/>
    <m/>
    <m/>
    <m/>
    <m/>
    <m/>
    <s v="000000200"/>
    <m/>
    <m/>
    <m/>
    <m/>
    <e v="#REF!"/>
    <m/>
    <m/>
    <m/>
    <e v="#N/A"/>
    <e v="#N/A"/>
  </r>
  <r>
    <n v="15"/>
    <x v="15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s v="ЛГ31377"/>
    <n v="2021"/>
    <s v="СН"/>
    <s v="F1"/>
    <n v="626.22"/>
    <m/>
    <s v="UA-24-030/2103-21"/>
    <n v="49"/>
    <n v="43500"/>
    <d v="2021-09-06T00:00:00"/>
    <m/>
    <m/>
    <m/>
    <m/>
    <m/>
    <m/>
    <m/>
    <s v="000000200"/>
    <m/>
    <m/>
    <m/>
    <m/>
    <e v="#REF!"/>
    <m/>
    <m/>
    <m/>
    <e v="#N/A"/>
    <e v="#N/A"/>
  </r>
  <r>
    <n v="16"/>
    <x v="16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s v="ЛГ30315"/>
    <n v="2020"/>
    <s v="СН"/>
    <s v="F1"/>
    <n v="354.42"/>
    <m/>
    <s v="UA-24-030/1670-20"/>
    <n v="22"/>
    <n v="25755"/>
    <d v="2020-09-15T00:00:00"/>
    <m/>
    <m/>
    <m/>
    <m/>
    <m/>
    <m/>
    <m/>
    <s v="000000200"/>
    <m/>
    <m/>
    <m/>
    <m/>
    <e v="#REF!"/>
    <m/>
    <m/>
    <m/>
    <e v="#N/A"/>
    <e v="#N/A"/>
  </r>
  <r>
    <n v="17"/>
    <x v="17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s v="СИ ЗЕФІР"/>
    <n v="2020"/>
    <s v="СН"/>
    <s v="F1"/>
    <n v="1812.63"/>
    <m/>
    <s v="UA-04-19-008/0353-20"/>
    <n v="69"/>
    <n v="18967"/>
    <d v="2020-08-27T00:00:00"/>
    <m/>
    <m/>
    <m/>
    <m/>
    <m/>
    <m/>
    <m/>
    <s v="000000200"/>
    <m/>
    <m/>
    <m/>
    <m/>
    <e v="#REF!"/>
    <m/>
    <m/>
    <m/>
    <e v="#N/A"/>
    <e v="#N/A"/>
  </r>
  <r>
    <n v="18"/>
    <x v="18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s v="СИ ОРФЕУС"/>
    <n v="2021"/>
    <s v="СН"/>
    <s v="F1"/>
    <n v="1147.74"/>
    <m/>
    <s v="UA-04-008/0622-20"/>
    <n v="47"/>
    <s v="4237/8"/>
    <d v="2021-09-13T00:00:00"/>
    <m/>
    <m/>
    <m/>
    <m/>
    <m/>
    <m/>
    <m/>
    <s v="000000200"/>
    <m/>
    <m/>
    <m/>
    <m/>
    <e v="#REF!"/>
    <m/>
    <m/>
    <m/>
    <e v="#N/A"/>
    <e v="#N/A"/>
  </r>
  <r>
    <n v="19"/>
    <x v="19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s v="МАС 25Ф"/>
    <n v="2021"/>
    <s v="СН"/>
    <s v="F1"/>
    <n v="1435.5"/>
    <m/>
    <s v="UA-04-007/0603-21"/>
    <n v="99"/>
    <n v="33121"/>
    <d v="2021-08-30T00:00:00"/>
    <m/>
    <m/>
    <m/>
    <m/>
    <m/>
    <m/>
    <m/>
    <s v="000000200"/>
    <m/>
    <m/>
    <m/>
    <m/>
    <e v="#REF!"/>
    <m/>
    <m/>
    <m/>
    <e v="#N/A"/>
    <e v="#N/A"/>
  </r>
  <r>
    <n v="20"/>
    <x v="20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s v="МАС 24С"/>
    <n v="2021"/>
    <s v="СН"/>
    <s v="F1"/>
    <n v="264"/>
    <m/>
    <s v="UA-04-007/0526-21"/>
    <n v="15"/>
    <n v="35234"/>
    <d v="2021-08-30T00:00:00"/>
    <m/>
    <m/>
    <m/>
    <m/>
    <m/>
    <m/>
    <m/>
    <s v="000000200"/>
    <m/>
    <m/>
    <m/>
    <m/>
    <e v="#REF!"/>
    <m/>
    <m/>
    <m/>
    <e v="#N/A"/>
    <e v="#N/A"/>
  </r>
  <r>
    <n v="21"/>
    <x v="21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s v="30М"/>
    <n v="2021"/>
    <s v="СН"/>
    <s v="F1"/>
    <n v="333.5"/>
    <m/>
    <s v="UA-04-007/0452-21"/>
    <n v="23"/>
    <n v="32913"/>
    <d v="2021-08-27T00:00:00"/>
    <m/>
    <m/>
    <m/>
    <m/>
    <m/>
    <m/>
    <m/>
    <s v="000000200"/>
    <m/>
    <m/>
    <m/>
    <m/>
    <e v="#REF!"/>
    <m/>
    <m/>
    <m/>
    <e v="#N/A"/>
    <e v="#N/A"/>
  </r>
  <r>
    <n v="22"/>
    <x v="22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s v="П9025"/>
    <n v="2019"/>
    <s v="СН"/>
    <s v="F1"/>
    <n v="1466.24"/>
    <m/>
    <s v="H-21-097/1207/5054369"/>
    <n v="58"/>
    <n v="148172"/>
    <d v="2021-12-01T00:00:00"/>
    <m/>
    <m/>
    <m/>
    <m/>
    <m/>
    <m/>
    <m/>
    <s v="000000200"/>
    <m/>
    <m/>
    <m/>
    <m/>
    <e v="#REF!"/>
    <m/>
    <m/>
    <m/>
    <e v="#N/A"/>
    <e v="#N/A"/>
  </r>
  <r>
    <n v="23"/>
    <x v="23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повторна сертифікація"/>
    <x v="0"/>
    <s v="Крабас"/>
    <n v="2019"/>
    <s v="СН"/>
    <s v="F1"/>
    <n v="558"/>
    <m/>
    <s v="UA-23-08-056/0380-19"/>
    <n v="30"/>
    <n v="13147"/>
    <d v="2019-09-16T00:00:00"/>
    <m/>
    <m/>
    <m/>
    <m/>
    <m/>
    <m/>
    <m/>
    <s v="000000200"/>
    <m/>
    <m/>
    <m/>
    <m/>
    <e v="#REF!"/>
    <m/>
    <m/>
    <m/>
    <e v="#N/A"/>
    <e v="#N/A"/>
  </r>
  <r>
    <m/>
    <x v="24"/>
    <d v="2023-01-16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власні потреби"/>
    <x v="1"/>
    <s v="Субаро"/>
    <n v="2021"/>
    <s v="СН"/>
    <s v="F1"/>
    <n v="40.200000000000003"/>
    <m/>
    <s v="TR.03.21.1154.R.122875"/>
    <n v="3"/>
    <s v="OECD"/>
    <d v="2021-12-29T00:00:00"/>
    <m/>
    <s v="схожість"/>
    <m/>
    <m/>
    <m/>
    <m/>
    <m/>
    <s v="000000202"/>
    <m/>
    <m/>
    <m/>
    <m/>
    <e v="#REF!"/>
    <m/>
    <m/>
    <m/>
    <e v="#N/A"/>
    <e v="#N/A"/>
  </r>
  <r>
    <m/>
    <x v="25"/>
    <d v="2023-01-16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власні потреби"/>
    <x v="1"/>
    <s v="ЕС АРОМАТІК СУ"/>
    <n v="2021"/>
    <s v="СН"/>
    <s v="F1"/>
    <n v="20.079999999999998"/>
    <m/>
    <s v="UA-24-216/0798-21"/>
    <n v="2"/>
    <n v="43822"/>
    <d v="2021-08-25T00:00:00"/>
    <m/>
    <s v="схожість"/>
    <m/>
    <m/>
    <m/>
    <m/>
    <m/>
    <s v="000000202"/>
    <m/>
    <m/>
    <m/>
    <m/>
    <e v="#REF!"/>
    <m/>
    <m/>
    <m/>
    <e v="#N/A"/>
    <e v="#N/A"/>
  </r>
  <r>
    <m/>
    <x v="26"/>
    <d v="2023-01-16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власні потреби"/>
    <x v="1"/>
    <s v="ЕС Белла"/>
    <n v="2020"/>
    <s v="СН"/>
    <s v="F1"/>
    <n v="11.4"/>
    <m/>
    <s v="UA-24-17-216/0792-20"/>
    <n v="1"/>
    <s v="OECD"/>
    <d v="2020-10-14T00:00:00"/>
    <m/>
    <s v="схожість"/>
    <m/>
    <m/>
    <m/>
    <m/>
    <m/>
    <s v="000000202"/>
    <m/>
    <m/>
    <m/>
    <m/>
    <e v="#REF!"/>
    <m/>
    <m/>
    <m/>
    <e v="#N/A"/>
    <e v="#N/A"/>
  </r>
  <r>
    <m/>
    <x v="27"/>
    <d v="2023-01-16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власні потреби"/>
    <x v="1"/>
    <s v="П64ЛЕ99"/>
    <n v="2020"/>
    <s v="СН"/>
    <s v="F1"/>
    <n v="9.56"/>
    <m/>
    <s v="ROB2838620200D009/1B001T/5201573"/>
    <n v="1"/>
    <s v="OECD №ВО349"/>
    <d v="2022-01-11T00:00:00"/>
    <m/>
    <s v="схожість"/>
    <m/>
    <m/>
    <m/>
    <m/>
    <m/>
    <s v="000000202"/>
    <m/>
    <m/>
    <m/>
    <m/>
    <e v="#REF!"/>
    <m/>
    <m/>
    <m/>
    <e v="#N/A"/>
    <e v="#N/A"/>
  </r>
  <r>
    <m/>
    <x v="28"/>
    <d v="2023-01-16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власні потреби"/>
    <x v="1"/>
    <s v="ЛГ5542 КЛ"/>
    <n v="2020"/>
    <s v="СН"/>
    <s v="F1"/>
    <n v="30.3"/>
    <m/>
    <s v="ESP-S21-999-003"/>
    <n v="3"/>
    <s v="OECD"/>
    <d v="2021-01-20T00:00:00"/>
    <m/>
    <s v="схожість"/>
    <m/>
    <m/>
    <m/>
    <m/>
    <m/>
    <s v="000000202"/>
    <m/>
    <m/>
    <m/>
    <m/>
    <e v="#REF!"/>
    <m/>
    <m/>
    <m/>
    <e v="#N/A"/>
    <e v="#N/A"/>
  </r>
  <r>
    <m/>
    <x v="29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власні потреби"/>
    <x v="0"/>
    <s v="Адевей"/>
    <n v="2021"/>
    <s v="СН"/>
    <s v="F1"/>
    <n v="75.8"/>
    <m/>
    <s v="UA-24-030/2091-21"/>
    <n v="5"/>
    <n v="40743"/>
    <d v="2021-08-02T00:00:00"/>
    <m/>
    <s v="схожість"/>
    <m/>
    <m/>
    <m/>
    <m/>
    <m/>
    <s v="000000202"/>
    <m/>
    <m/>
    <m/>
    <m/>
    <e v="#REF!"/>
    <m/>
    <m/>
    <m/>
    <e v="#N/A"/>
    <e v="#N/A"/>
  </r>
  <r>
    <m/>
    <x v="30"/>
    <d v="2023-01-12T00:00:00"/>
    <m/>
    <s v="ТОВ &quot;СПЕКТР-АГРО&quot;"/>
    <s v="Миколаївська, Первомайський р-н, м. Первомайськ, вул. Київська 133а"/>
    <s v="Київська область, м. Обухів, вул. Промислова, 20"/>
    <m/>
    <m/>
    <s v="власні потреби"/>
    <x v="0"/>
    <s v="Олкані"/>
    <n v="2021"/>
    <s v="СН"/>
    <s v="F1"/>
    <n v="25.56"/>
    <m/>
    <s v="UA-24-216/0601-21"/>
    <n v="2"/>
    <m/>
    <m/>
    <m/>
    <m/>
    <m/>
    <m/>
    <m/>
    <m/>
    <m/>
    <s v="000000202"/>
    <m/>
    <m/>
    <m/>
    <m/>
    <e v="#REF!"/>
    <m/>
    <m/>
    <m/>
    <e v="#N/A"/>
    <e v="#N/A"/>
  </r>
  <r>
    <n v="24"/>
    <x v="31"/>
    <d v="2023-01-11T00:00:00"/>
    <m/>
    <s v="ТОВ НВА &quot;Землеробець&quot;"/>
    <s v="Миколаївська обл., Вітовський р-н, с-ще Полігон, вул. Мирна, буд. 1/А"/>
    <s v="Миколаївська обл., Вітовський р-н, с-ще Полігон, вул. Мирна, буд. 1/А"/>
    <m/>
    <m/>
    <s v="сертифікат"/>
    <x v="2"/>
    <s v="Надійний"/>
    <n v="2022"/>
    <s v="СН"/>
    <s v="перша"/>
    <n v="10000"/>
    <m/>
    <s v="UA-15-269/0018-22"/>
    <n v="200"/>
    <n v="45406"/>
    <d v="2022-07-22T00:00:00"/>
    <m/>
    <m/>
    <m/>
    <m/>
    <m/>
    <m/>
    <m/>
    <s v="000000203"/>
    <s v="1-269-23"/>
    <d v="2023-01-19T00:00:00"/>
    <m/>
    <m/>
    <e v="#REF!"/>
    <m/>
    <m/>
    <m/>
    <e v="#N/A"/>
    <e v="#N/A"/>
  </r>
  <r>
    <n v="25"/>
    <x v="32"/>
    <d v="2023-01-11T00:00:00"/>
    <m/>
    <s v="ТОВ НВА &quot;Землеробець&quot;"/>
    <s v="Миколаївська обл., Вітовський р-н, с-ще Полігон, вул. Мирна, буд. 1/А"/>
    <s v="Миколаївська обл., Вітовський р-н, с-ще Полігон, вул. Мирна, буд. 1/А"/>
    <m/>
    <m/>
    <s v="сертифікат"/>
    <x v="2"/>
    <s v="Надійний"/>
    <n v="2021"/>
    <s v="БН"/>
    <s v="еліта"/>
    <n v="4750"/>
    <m/>
    <s v="UA-15-269/0020-21"/>
    <n v="95"/>
    <n v="33981"/>
    <d v="2021-07-30T00:00:00"/>
    <m/>
    <m/>
    <m/>
    <m/>
    <m/>
    <m/>
    <m/>
    <s v="000000203"/>
    <s v="1-269-23"/>
    <d v="2023-01-19T00:00:00"/>
    <m/>
    <m/>
    <e v="#REF!"/>
    <m/>
    <m/>
    <m/>
    <e v="#N/A"/>
    <e v="#N/A"/>
  </r>
  <r>
    <n v="26"/>
    <x v="33"/>
    <d v="2023-01-11T00:00:00"/>
    <m/>
    <s v="ТОВ НВА &quot;Землеробець&quot;"/>
    <s v="Миколаївська обл., Вітовський р-н, с-ще Полігон, вул. Мирна, буд. 1/А"/>
    <s v="Миколаївська обл., Вітовський р-н, с-ще Полігон, вул. Мирна, буд. 1/А"/>
    <m/>
    <m/>
    <s v="сертифікат"/>
    <x v="2"/>
    <s v="Надійний"/>
    <n v="2021"/>
    <s v="БН"/>
    <s v="супереліта"/>
    <n v="2000"/>
    <m/>
    <s v="UA-15-269/0019-21"/>
    <n v="40"/>
    <n v="33980"/>
    <d v="2021-07-30T00:00:00"/>
    <m/>
    <m/>
    <m/>
    <m/>
    <m/>
    <m/>
    <m/>
    <s v="000000203"/>
    <s v="1-269-23"/>
    <d v="2023-01-19T00:00:00"/>
    <m/>
    <m/>
    <e v="#REF!"/>
    <m/>
    <m/>
    <m/>
    <e v="#N/A"/>
    <e v="#N/A"/>
  </r>
  <r>
    <n v="27"/>
    <x v="34"/>
    <d v="2023-01-11T00:00:00"/>
    <m/>
    <s v="ТОВ &quot;Золотий колос&quot;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2"/>
    <s v="Дебют"/>
    <n v="2020"/>
    <s v="СН"/>
    <s v="перша"/>
    <n v="3500"/>
    <m/>
    <s v="UA-08-17-086/0096-20"/>
    <n v="70"/>
    <n v="20478"/>
    <d v="2020-07-27T00:00:00"/>
    <s v="Попередній посівний сертифікат№ 107098 від 15.12.2020"/>
    <s v="повний"/>
    <m/>
    <s v="Васильєв Дмитро Леонтійович"/>
    <m/>
    <m/>
    <m/>
    <s v="000000172"/>
    <s v="2-269-23"/>
    <s v=" "/>
    <m/>
    <m/>
    <e v="#REF!"/>
    <m/>
    <m/>
    <m/>
    <e v="#N/A"/>
    <e v="#N/A"/>
  </r>
  <r>
    <n v="28"/>
    <x v="35"/>
    <d v="2023-01-11T00:00:00"/>
    <m/>
    <s v="ТОВ &quot;Золотий колос&quot;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2"/>
    <s v="Водограй"/>
    <n v="2019"/>
    <s v="СН"/>
    <s v="перша"/>
    <n v="8000"/>
    <m/>
    <s v="UA-05-06-065/0784-19"/>
    <n v="160"/>
    <n v="12372"/>
    <d v="2019-06-11T00:00:00"/>
    <s v="Попередній посівний сертифікат № 110576 від 26.01.2021"/>
    <s v="повний"/>
    <m/>
    <s v="Васильєв Дмитро Леонтійович"/>
    <m/>
    <m/>
    <m/>
    <s v="000000172"/>
    <s v="2-269-23"/>
    <s v=" "/>
    <m/>
    <m/>
    <e v="#REF!"/>
    <m/>
    <m/>
    <m/>
    <e v="#N/A"/>
    <e v="#N/A"/>
  </r>
  <r>
    <n v="29"/>
    <x v="36"/>
    <d v="2023-01-11T00:00:00"/>
    <m/>
    <s v="ТОВ &quot;Золотий колос&quot;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3"/>
    <s v="Миронівське 51"/>
    <n v="2018"/>
    <s v="БН"/>
    <s v="супереліта"/>
    <n v="10000"/>
    <m/>
    <s v="UA-15-07-045/0244-18"/>
    <n v="200"/>
    <n v="2445"/>
    <d v="2018-08-04T00:00:00"/>
    <s v="Попередній посівний сертифікат № 151860 від 01.02.2022"/>
    <s v="повний"/>
    <m/>
    <s v="Васильєв Дмитро Леонтійович"/>
    <m/>
    <m/>
    <m/>
    <s v="000000172"/>
    <s v="2-269-23"/>
    <s v=" "/>
    <m/>
    <m/>
    <e v="#REF!"/>
    <m/>
    <m/>
    <m/>
    <e v="#N/A"/>
    <e v="#N/A"/>
  </r>
  <r>
    <n v="30"/>
    <x v="37"/>
    <d v="2023-01-11T00:00:00"/>
    <m/>
    <s v="ТОВ &quot;Золотий колос&quot;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3"/>
    <s v="Миронівське 51"/>
    <n v="2020"/>
    <s v="БН"/>
    <s v="еліта"/>
    <n v="16000"/>
    <m/>
    <s v="UA-15-07-045/0218-20"/>
    <n v="320"/>
    <n v="23091"/>
    <d v="2020-07-23T00:00:00"/>
    <s v="Попередній посівний сертифікат № 151859 від 01.02.2022"/>
    <s v="повний"/>
    <m/>
    <s v="Васильєв Дмитро Леонтійович"/>
    <m/>
    <m/>
    <m/>
    <s v="000000172"/>
    <s v="2-269-23"/>
    <s v=" "/>
    <m/>
    <m/>
    <e v="#REF!"/>
    <m/>
    <m/>
    <m/>
    <e v="#N/A"/>
    <e v="#N/A"/>
  </r>
  <r>
    <n v="31"/>
    <x v="38"/>
    <d v="2023-01-11T00:00:00"/>
    <m/>
    <s v="ТОВ &quot;Золотий колос&quot;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3"/>
    <s v="Миронівське 51"/>
    <n v="2020"/>
    <s v="СН"/>
    <s v="перша"/>
    <n v="15000"/>
    <m/>
    <s v="UA-15-07-045/0219-20"/>
    <n v="300"/>
    <n v="23096"/>
    <d v="2020-07-23T00:00:00"/>
    <s v="Попередній посівний сертифікат № 152028 від 01.02.2022"/>
    <s v="повний"/>
    <m/>
    <s v="Васильєв Дмитро Леонтійович"/>
    <m/>
    <m/>
    <m/>
    <s v="000000172"/>
    <s v="2-269-23"/>
    <s v=" "/>
    <m/>
    <m/>
    <e v="#REF!"/>
    <m/>
    <m/>
    <m/>
    <e v="#N/A"/>
    <e v="#N/A"/>
  </r>
  <r>
    <n v="32"/>
    <x v="39"/>
    <d v="2023-01-11T00:00:00"/>
    <m/>
    <s v="ТОВ &quot;Золотий колос&quot;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4"/>
    <s v="Сталкер"/>
    <n v="2020"/>
    <s v="БН"/>
    <s v="супереліта"/>
    <n v="20000"/>
    <m/>
    <s v="UA-15-07-045/0216-20"/>
    <n v="400"/>
    <n v="22986"/>
    <d v="2020-06-23T00:00:00"/>
    <s v="Попередній посівний сертифікат № 151858 від 01.02.2022"/>
    <s v="повний"/>
    <m/>
    <s v="Васильєв Дмитро Леонтійович"/>
    <m/>
    <m/>
    <m/>
    <s v="000000172"/>
    <s v="2-269-23"/>
    <s v=" "/>
    <m/>
    <m/>
    <e v="#REF!"/>
    <m/>
    <m/>
    <m/>
    <e v="#N/A"/>
    <e v="#N/A"/>
  </r>
  <r>
    <n v="33"/>
    <x v="40"/>
    <d v="2023-01-11T00:00:00"/>
    <m/>
    <s v="ТОВ &quot;Золотий колос&quot;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4"/>
    <s v="Сталкер"/>
    <n v="2020"/>
    <s v="БН"/>
    <s v="еліта"/>
    <n v="18500"/>
    <m/>
    <s v="UA-15-07-045/0217-20"/>
    <n v="370"/>
    <n v="22982"/>
    <d v="2020-06-23T00:00:00"/>
    <s v="Попередній посівний сертифікат № 151857 від 01.02.2022"/>
    <s v="повний"/>
    <m/>
    <s v="Васильєв Дмитро Леонтійович"/>
    <m/>
    <m/>
    <m/>
    <s v="000000172"/>
    <s v="2-269-23"/>
    <s v=" "/>
    <m/>
    <m/>
    <e v="#REF!"/>
    <m/>
    <m/>
    <m/>
    <e v="#N/A"/>
    <e v="#N/A"/>
  </r>
  <r>
    <n v="34"/>
    <x v="41"/>
    <d v="2023-01-11T00:00:00"/>
    <m/>
    <s v="ТОВ &quot;Золотий колос&quot;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4"/>
    <s v="Галичанин"/>
    <n v="2020"/>
    <s v="БН"/>
    <s v="супереліта"/>
    <n v="18000"/>
    <m/>
    <s v="UA-15-07-045/0214-20"/>
    <n v="360"/>
    <n v="22987"/>
    <d v="2020-06-23T00:00:00"/>
    <s v="Попередній посівний сертифікат № 151856 від 01.02.2022"/>
    <s v="повний"/>
    <m/>
    <s v="Васильєв Дмитро Леонтійович"/>
    <m/>
    <m/>
    <m/>
    <s v="000000172"/>
    <s v="2-269-23"/>
    <s v=" "/>
    <m/>
    <m/>
    <e v="#REF!"/>
    <m/>
    <m/>
    <m/>
    <e v="#N/A"/>
    <e v="#N/A"/>
  </r>
  <r>
    <n v="35"/>
    <x v="42"/>
    <d v="2023-01-11T00:00:00"/>
    <m/>
    <s v="ТОВ &quot;Золотий колос&quot;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4"/>
    <s v="Галичанин"/>
    <n v="2020"/>
    <s v="БН"/>
    <s v="еліта"/>
    <n v="20000"/>
    <m/>
    <s v="UA-15-07-045/0215-20"/>
    <n v="400"/>
    <n v="22989"/>
    <d v="2020-06-23T00:00:00"/>
    <s v="Попередній посівний сертифікат № 151855 від 01.02.2022"/>
    <s v="повний"/>
    <m/>
    <s v="Васильєв Дмитро Леонтійович"/>
    <m/>
    <m/>
    <m/>
    <s v="000000172"/>
    <s v="2-269-23"/>
    <s v=" "/>
    <m/>
    <m/>
    <e v="#REF!"/>
    <m/>
    <m/>
    <m/>
    <e v="#N/A"/>
    <e v="#N/A"/>
  </r>
  <r>
    <n v="36"/>
    <x v="43"/>
    <d v="2023-01-11T00:00:00"/>
    <m/>
    <s v="ТОВ &quot;Золотий колос&quot;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4"/>
    <s v="Вакула"/>
    <n v="2019"/>
    <s v="БН"/>
    <s v="супереліта"/>
    <n v="12300"/>
    <m/>
    <s v="UA-15-07-128/0064-19"/>
    <n v="246"/>
    <n v="12204"/>
    <d v="2019-06-21T00:00:00"/>
    <s v="Попередній посівний сертифікат № 152265 від 01.02.2022"/>
    <s v="повний"/>
    <m/>
    <s v="Васильєв Дмитро Леонтійович"/>
    <m/>
    <m/>
    <m/>
    <s v="000000172"/>
    <s v="2-269-23"/>
    <s v=" "/>
    <m/>
    <m/>
    <e v="#REF!"/>
    <m/>
    <m/>
    <m/>
    <e v="#N/A"/>
    <e v="#N/A"/>
  </r>
  <r>
    <n v="37"/>
    <x v="44"/>
    <d v="2023-01-11T00:00:00"/>
    <m/>
    <s v="ТОВ &quot;Золотий колос&quot;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4"/>
    <s v="Вакула"/>
    <n v="2020"/>
    <s v="БН"/>
    <s v="еліта"/>
    <n v="20000"/>
    <m/>
    <s v="UA-15-07-045/0213-20"/>
    <n v="400"/>
    <n v="22983"/>
    <d v="2020-06-23T00:00:00"/>
    <s v="Попередній посівний сертифікат № 151838 від 01.02.2022"/>
    <s v="повний"/>
    <m/>
    <s v="Васильєв Дмитро Леонтійович"/>
    <m/>
    <m/>
    <m/>
    <s v="000000172"/>
    <s v="2-269-23"/>
    <s v=" "/>
    <m/>
    <m/>
    <e v="#REF!"/>
    <m/>
    <m/>
    <m/>
    <e v="#N/A"/>
    <e v="#N/A"/>
  </r>
  <r>
    <n v="38"/>
    <x v="45"/>
    <d v="2023-01-11T00:00:00"/>
    <m/>
    <s v="ТОВ &quot;Золотий колос&quot;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4"/>
    <s v="Адапт"/>
    <n v="2020"/>
    <s v="БН"/>
    <s v="еліта"/>
    <n v="20000"/>
    <m/>
    <s v="UA-15-07-045/0212-20"/>
    <n v="400"/>
    <n v="22984"/>
    <d v="2020-06-23T00:00:00"/>
    <s v="Попередній посівний сертифікат № 151428 від 01.02.2022"/>
    <s v="повний"/>
    <m/>
    <s v="Васильєв Дмитро Леонтійович"/>
    <m/>
    <m/>
    <m/>
    <s v="000000172"/>
    <s v="2-269-23"/>
    <s v=" "/>
    <m/>
    <m/>
    <e v="#REF!"/>
    <m/>
    <m/>
    <m/>
    <e v="#N/A"/>
    <e v="#N/A"/>
  </r>
  <r>
    <n v="39"/>
    <x v="46"/>
    <d v="2023-01-10T00:00:00"/>
    <m/>
    <s v="ТОВ &quot;Золотий колос&quot;"/>
    <s v="Миколаївська обл., м.Миколаїв, вул. Омельяновича-Павленка, 23 В"/>
    <s v="Миколаївська обл., м. Миколаїв, вул. Кіровоградська, 23"/>
    <m/>
    <m/>
    <s v="повторна сертифікація"/>
    <x v="4"/>
    <s v="Адапт"/>
    <n v="2020"/>
    <s v="БН"/>
    <s v="супереліта"/>
    <n v="15000"/>
    <m/>
    <s v="UA-15-07-045/0211-20"/>
    <n v="300"/>
    <n v="22994"/>
    <d v="2020-06-23T00:00:00"/>
    <s v="Попередній посівний сертифікат № 151839 від 01.02.2022"/>
    <s v="повний"/>
    <m/>
    <s v="Васильєв Дмитро Леонтійович"/>
    <m/>
    <m/>
    <m/>
    <s v="000000172"/>
    <s v="2-269-23"/>
    <s v=" "/>
    <m/>
    <m/>
    <e v="#REF!"/>
    <m/>
    <m/>
    <m/>
    <e v="#N/A"/>
    <e v="#N/A"/>
  </r>
  <r>
    <m/>
    <x v="47"/>
    <d v="2023-01-14T00:00:00"/>
    <m/>
    <s v="Фермерське господарство &quot;МТД&quot;"/>
    <s v="Миколаївська обл., Первомайський р-н, с. Романова Балка"/>
    <s v="Миколаївська обл., Первомайський р-н, с. Романова Балка, вул. Генерала Богданова, 33"/>
    <m/>
    <m/>
    <s v="сертифікат"/>
    <x v="5"/>
    <s v="Оплот"/>
    <n v="2022"/>
    <s v="СН"/>
    <s v="перша"/>
    <n v="25000"/>
    <m/>
    <s v="UA-15-044/0115-22"/>
    <n v="25"/>
    <n v="46916"/>
    <d v="2022-07-01T00:00:00"/>
    <m/>
    <s v="повний"/>
    <m/>
    <s v="Петрусєвич Ірина Юріївна"/>
    <m/>
    <m/>
    <m/>
    <s v="000000204"/>
    <m/>
    <m/>
    <m/>
    <m/>
    <e v="#REF!"/>
    <m/>
    <m/>
    <m/>
    <e v="#N/A"/>
    <e v="#N/A"/>
  </r>
  <r>
    <m/>
    <x v="48"/>
    <d v="2023-01-14T00:00:00"/>
    <m/>
    <s v="Фермерське господарство &quot;МТД&quot;"/>
    <s v="Миколаївська обл., Первомайський р-н, с.Романова Балка"/>
    <s v="Миколаївська обл., Первомайський р-н, с. Романова Балка, вул. Генерала Богданова, 33"/>
    <m/>
    <m/>
    <s v="сертифікат"/>
    <x v="5"/>
    <s v="Оплот"/>
    <n v="2022"/>
    <s v="СН"/>
    <s v="перша"/>
    <n v="25000"/>
    <m/>
    <s v="UA-15-044/0114-22"/>
    <n v="25"/>
    <n v="46916"/>
    <d v="2022-07-01T00:00:00"/>
    <m/>
    <s v="повний"/>
    <m/>
    <s v="Петрусєвич Ірина Юріївна"/>
    <m/>
    <m/>
    <m/>
    <s v="000000204"/>
    <m/>
    <m/>
    <m/>
    <m/>
    <e v="#REF!"/>
    <m/>
    <m/>
    <m/>
    <e v="#N/A"/>
    <e v="#N/A"/>
  </r>
  <r>
    <m/>
    <x v="49"/>
    <d v="2023-01-14T00:00:00"/>
    <m/>
    <s v="Фермерське господарство &quot;МТД&quot;"/>
    <s v="Миколаївська обл., Первомайський р-н, с.Романова Балка"/>
    <s v="Миколаївська обл., Первомайський р-н, с. Романова Балка, вул. Генерала Богданова, 33"/>
    <m/>
    <m/>
    <s v="сертифікат"/>
    <x v="5"/>
    <s v="Гайдук"/>
    <n v="2022"/>
    <s v="СН"/>
    <s v="перша"/>
    <n v="20000"/>
    <m/>
    <s v="UA-15-044/0113-22"/>
    <n v="20"/>
    <n v="46717"/>
    <d v="2022-07-01T00:00:00"/>
    <m/>
    <s v="повний"/>
    <m/>
    <s v="Петрусєвич Ірина Юріївна"/>
    <m/>
    <m/>
    <m/>
    <s v="000000204"/>
    <m/>
    <m/>
    <m/>
    <m/>
    <e v="#REF!"/>
    <m/>
    <m/>
    <m/>
    <e v="#N/A"/>
    <e v="#N/A"/>
  </r>
  <r>
    <m/>
    <x v="50"/>
    <d v="2023-01-14T00:00:00"/>
    <m/>
    <s v="Фермерське господарство &quot;МТД&quot;"/>
    <s v="Миколаївська обл., Первомайський р-н, с.Романова Балка"/>
    <s v="Миколаївська обл., Первомайський р-н, с. Романова Балка, вул. Генерала Богданова, 33"/>
    <m/>
    <m/>
    <s v="сертифікат"/>
    <x v="5"/>
    <s v="Оркестра"/>
    <n v="2022"/>
    <s v="БН"/>
    <s v="еліта"/>
    <n v="20000"/>
    <m/>
    <s v="UA-15-044/0112-22"/>
    <n v="20"/>
    <n v="46977"/>
    <d v="2022-07-01T00:00:00"/>
    <m/>
    <s v="повний"/>
    <m/>
    <s v="Петрусєвич Ірина Юріївна"/>
    <m/>
    <m/>
    <m/>
    <s v="000000204"/>
    <m/>
    <m/>
    <m/>
    <m/>
    <e v="#REF!"/>
    <m/>
    <m/>
    <m/>
    <e v="#N/A"/>
    <e v="#N/A"/>
  </r>
  <r>
    <m/>
    <x v="51"/>
    <d v="2023-01-14T00:00:00"/>
    <m/>
    <s v="Фермерське господарство &quot;МТД&quot;"/>
    <s v="Миколаївська обл., Первомайський р-н, с.Романова Балка"/>
    <s v="Миколаївська обл., Первомайський р-н, с. Романова Балка, вул. Генерала Богданова, 33"/>
    <m/>
    <m/>
    <s v="сертифікат"/>
    <x v="5"/>
    <s v="Остінато"/>
    <n v="2022"/>
    <s v="БН"/>
    <s v="еліта"/>
    <n v="22000"/>
    <m/>
    <s v="UA-15-044/0111-22"/>
    <n v="22"/>
    <n v="47385"/>
    <d v="2022-07-01T00:00:00"/>
    <m/>
    <s v="повний"/>
    <m/>
    <s v="Петрусєвич Ірина Юріївна"/>
    <m/>
    <m/>
    <m/>
    <s v="000000204"/>
    <m/>
    <m/>
    <m/>
    <m/>
    <e v="#REF!"/>
    <m/>
    <m/>
    <m/>
    <e v="#N/A"/>
    <e v="#N/A"/>
  </r>
  <r>
    <m/>
    <x v="52"/>
    <d v="2023-01-14T00:00:00"/>
    <m/>
    <s v="Фермерське господарство &quot;МТД&quot;"/>
    <s v="Миколаївська обл., Первомайський р-н, с.Романова Балка"/>
    <s v="Миколаївська обл., Первомайський р-н, с. Романова Балка, вул. Генерала Богданова, 33"/>
    <m/>
    <m/>
    <s v="сертифікат"/>
    <x v="5"/>
    <s v="Мадонна"/>
    <n v="2022"/>
    <s v="БН"/>
    <s v="еліта"/>
    <n v="7000"/>
    <m/>
    <s v="UA-15-044/0110-22"/>
    <n v="140"/>
    <n v="46720"/>
    <d v="2022-07-01T00:00:00"/>
    <m/>
    <s v="повний"/>
    <m/>
    <s v="Петрусєвич Ірина Юріївна"/>
    <m/>
    <m/>
    <m/>
    <s v="000000204"/>
    <m/>
    <m/>
    <m/>
    <m/>
    <e v="#REF!"/>
    <m/>
    <m/>
    <m/>
    <e v="#N/A"/>
    <e v="#N/A"/>
  </r>
  <r>
    <m/>
    <x v="53"/>
    <d v="2023-01-14T00:00:00"/>
    <m/>
    <s v="Фермерське господарство &quot;МТД&quot;"/>
    <s v="Миколаївська обл., Первомайський р-н, с.Романова Балка"/>
    <s v="Миколаївська обл., Первомайський р-н, с. Романова Балка, вул. Генерала Богданова, 33"/>
    <m/>
    <m/>
    <s v="сертифікат"/>
    <x v="5"/>
    <s v="Мадонна"/>
    <n v="2022"/>
    <s v="БН"/>
    <s v="еліта"/>
    <n v="25000"/>
    <m/>
    <s v="UA-15-044/0109-22"/>
    <n v="25"/>
    <n v="46720"/>
    <d v="2022-07-01T00:00:00"/>
    <m/>
    <s v="повний"/>
    <m/>
    <s v="Петрусєвич Ірина Юріївна"/>
    <m/>
    <m/>
    <m/>
    <s v="000000204"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  <r>
    <m/>
    <x v="54"/>
    <m/>
    <m/>
    <e v="#N/A"/>
    <e v="#N/A"/>
    <m/>
    <m/>
    <m/>
    <m/>
    <x v="6"/>
    <m/>
    <m/>
    <m/>
    <m/>
    <m/>
    <m/>
    <m/>
    <m/>
    <m/>
    <m/>
    <m/>
    <m/>
    <m/>
    <m/>
    <m/>
    <m/>
    <m/>
    <m/>
    <m/>
    <m/>
    <m/>
    <m/>
    <e v="#REF!"/>
    <m/>
    <m/>
    <m/>
    <e v="#N/A"/>
    <e v="#N/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4" indent="0" outline="1" outlineData="1" multipleFieldFilters="0">
  <location ref="A3:B5" firstHeaderRow="1" firstDataRow="1" firstDataCol="1" rowPageCount="1" colPageCount="1"/>
  <pivotFields count="39">
    <pivotField showAll="0"/>
    <pivotField axis="axisPage" numFmtId="14" multipleItemSelectionAllowed="1" showAll="0">
      <items count="4238">
        <item h="1" m="1" x="1663"/>
        <item h="1" m="1" x="2514"/>
        <item h="1" m="1" x="2903"/>
        <item h="1" m="1" x="1306"/>
        <item h="1" m="1" x="976"/>
        <item h="1" m="1" x="1407"/>
        <item h="1" m="1" x="1844"/>
        <item h="1" m="1" x="2273"/>
        <item h="1" m="1" x="2685"/>
        <item h="1" m="1" x="3855"/>
        <item h="1" m="1" x="4182"/>
        <item h="1" m="1" x="314"/>
        <item h="1" m="1" x="1221"/>
        <item h="1" m="1" x="1688"/>
        <item h="1" m="1" x="2921"/>
        <item h="1" m="1" x="3364"/>
        <item h="1" m="1" x="3712"/>
        <item h="1" m="1" x="4040"/>
        <item h="1" m="1" x="154"/>
        <item h="1" m="1" x="1765"/>
        <item h="1" m="1" x="2619"/>
        <item h="1" m="1" x="4127"/>
        <item h="1" m="1" x="229"/>
        <item h="1" m="1" x="633"/>
        <item h="1" m="1" x="2714"/>
        <item h="1" m="1" x="3137"/>
        <item h="1" m="1" x="1251"/>
        <item h="1" m="1" x="1707"/>
        <item h="1" m="1" x="2953"/>
        <item h="1" m="1" x="3391"/>
        <item h="1" m="1" x="3729"/>
        <item h="1" m="1" x="1353"/>
        <item h="1" m="1" x="1802"/>
        <item h="1" m="1" x="2216"/>
        <item h="1" m="1" x="3073"/>
        <item h="1" m="1" x="4147"/>
        <item h="1" m="1" x="250"/>
        <item h="1" m="1" x="657"/>
        <item h="1" m="1" x="1036"/>
        <item h="1" m="1" x="1470"/>
        <item h="1" m="1" x="2739"/>
        <item h="1" m="1" x="3165"/>
        <item h="1" m="1" x="3565"/>
        <item h="1" m="1" x="3896"/>
        <item h="1" m="1" x="4217"/>
        <item h="1" m="1" x="1728"/>
        <item h="1" m="1" x="2575"/>
        <item h="1" m="1" x="2974"/>
        <item h="1" m="1" x="3419"/>
        <item h="1" m="1" x="587"/>
        <item h="1" m="1" x="956"/>
        <item h="1" m="1" x="1376"/>
        <item h="1" m="1" x="1827"/>
        <item h="1" m="1" x="3097"/>
        <item h="1" m="1" x="4166"/>
        <item h="1" m="1" x="279"/>
        <item h="1" m="1" x="1502"/>
        <item h="1" m="1" x="1920"/>
        <item h="1" m="1" x="2357"/>
        <item h="1" m="1" x="2761"/>
        <item h="1" m="1" x="3196"/>
        <item h="1" m="1" x="2161"/>
        <item h="1" m="1" x="4108"/>
        <item h="1" m="1" x="1098"/>
        <item h="1" m="1" x="1540"/>
        <item h="1" m="1" x="66"/>
        <item h="1" m="1" x="1004"/>
        <item h="1" m="1" x="2712"/>
        <item h="1" m="1" x="4202"/>
        <item h="1" m="1" x="344"/>
        <item h="1" m="1" x="2821"/>
        <item h="1" m="1" x="1798"/>
        <item h="1" m="1" x="3483"/>
        <item h="1" m="1" x="655"/>
        <item h="1" m="1" x="1894"/>
        <item h="1" m="1" x="3164"/>
        <item h="1" m="1" x="3895"/>
        <item h="1" m="1" x="4215"/>
        <item h="1" m="1" x="369"/>
        <item h="1" m="1" x="1600"/>
        <item h="1" m="1" x="2002"/>
        <item h="1" m="1" x="2445"/>
        <item h="1" m="1" x="2849"/>
        <item h="1" m="1" x="3291"/>
        <item h="1" m="1" x="110"/>
        <item h="1" m="1" x="490"/>
        <item h="1" m="1" x="1375"/>
        <item h="1" m="1" x="1826"/>
        <item h="1" m="1" x="2241"/>
        <item h="1" m="1" x="3494"/>
        <item h="1" m="1" x="3832"/>
        <item h="1" m="1" x="4164"/>
        <item h="1" m="1" x="276"/>
        <item h="1" m="1" x="679"/>
        <item h="1" m="1" x="1917"/>
        <item h="1" m="1" x="2759"/>
        <item h="1" m="1" x="3192"/>
        <item h="1" m="1" x="3588"/>
        <item h="1" m="1" x="404"/>
        <item h="1" m="1" x="1174"/>
        <item h="1" m="1" x="1637"/>
        <item h="1" m="1" x="3316"/>
        <item h="1" m="1" x="3678"/>
        <item h="1" m="1" x="3998"/>
        <item h="1" m="1" x="124"/>
        <item m="1" x="2271"/>
        <item m="1" x="2681"/>
        <item m="1" x="3114"/>
        <item m="1" x="3517"/>
        <item m="1" x="3853"/>
        <item m="1" x="702"/>
        <item m="1" x="1093"/>
        <item m="1" x="1942"/>
        <item m="1" x="2389"/>
        <item m="1" x="3612"/>
        <item m="1" x="3940"/>
        <item m="1" x="64"/>
        <item m="1" x="2051"/>
        <item m="1" x="2517"/>
        <item m="1" x="3702"/>
        <item m="1" x="1866"/>
        <item m="1" x="2288"/>
        <item m="1" x="4201"/>
        <item m="1" x="340"/>
        <item m="1" x="1126"/>
        <item m="1" x="3959"/>
        <item m="1" x="81"/>
        <item m="1" x="1692"/>
        <item m="1" x="2078"/>
        <item m="1" x="4046"/>
        <item m="1" x="156"/>
        <item m="1" x="3562"/>
        <item m="1" x="3894"/>
        <item m="1" x="4214"/>
        <item m="1" x="366"/>
        <item m="1" x="1598"/>
        <item m="1" x="1998"/>
        <item m="1" x="2441"/>
        <item m="1" x="3288"/>
        <item m="1" x="106"/>
        <item m="1" x="487"/>
        <item h="1" m="1" x="121"/>
        <item h="1" m="1" x="4014"/>
        <item m="1" x="1013"/>
        <item m="1" x="660"/>
        <item m="1" x="2512"/>
        <item m="1" x="1547"/>
        <item m="1" x="4170"/>
        <item m="1" x="3861"/>
        <item m="1" x="455"/>
        <item m="1" x="84"/>
        <item m="1" x="4138"/>
        <item m="1" x="3978"/>
        <item m="1" x="3334"/>
        <item m="1" x="486"/>
        <item m="1" x="123"/>
        <item m="1" x="921"/>
        <item m="1" x="2810"/>
        <item m="1" x="209"/>
        <item m="1" x="76"/>
        <item x="54"/>
        <item h="1" m="1" x="1377"/>
        <item m="1" x="532"/>
        <item m="1" x="672"/>
        <item h="1" m="1" x="231"/>
        <item m="1" x="4135"/>
        <item m="1" x="880"/>
        <item m="1" x="706"/>
        <item m="1" x="3817"/>
        <item h="1" m="1" x="241"/>
        <item h="1" m="1" x="1837"/>
        <item h="1" m="1" x="2258"/>
        <item h="1" m="1" x="3960"/>
        <item h="1" m="1" x="2693"/>
        <item h="1" m="1" x="2976"/>
        <item h="1" m="1" x="3909"/>
        <item h="1" m="1" x="4230"/>
        <item h="1" m="1" x="1758"/>
        <item h="1" m="1" x="773"/>
        <item h="1" m="1" x="3977"/>
        <item h="1" m="1" x="3780"/>
        <item h="1" m="1" x="1685"/>
        <item h="1" m="1" x="1448"/>
        <item h="1" m="1" x="1401"/>
        <item h="1" m="1" x="504"/>
        <item h="1" m="1" x="1207"/>
        <item h="1" m="1" x="133"/>
        <item h="1" m="1" x="3871"/>
        <item h="1" m="1" x="1542"/>
        <item h="1" m="1" x="544"/>
        <item h="1" m="1" x="2393"/>
        <item h="1" m="1" x="1003"/>
        <item h="1" m="1" x="1121"/>
        <item h="1" m="1" x="1971"/>
        <item h="1" m="1" x="3434"/>
        <item h="1" m="1" x="374"/>
        <item h="1" m="1" x="3939"/>
        <item h="1" m="1" x="2075"/>
        <item h="1" m="1" x="127"/>
        <item h="1" m="1" x="3474"/>
        <item h="1" m="1" x="1993"/>
        <item h="1" m="1" x="468"/>
        <item h="1" m="1" x="2672"/>
        <item h="1" m="1" x="604"/>
        <item h="1" m="1" x="268"/>
        <item h="1" m="1" x="3996"/>
        <item h="1" m="1" x="2565"/>
        <item h="1" m="1" x="167"/>
        <item h="1" m="1" x="192"/>
        <item h="1" m="1" x="2234"/>
        <item h="1" m="1" x="1709"/>
        <item h="1" m="1" x="1480"/>
        <item h="1" m="1" x="3644"/>
        <item h="1" m="1" x="2513"/>
        <item h="1" m="1" x="2223"/>
        <item h="1" m="1" x="375"/>
        <item h="1" m="1" x="182"/>
        <item h="1" m="1" x="4233"/>
        <item h="1" m="1" x="4098"/>
        <item h="1" m="1" x="3941"/>
        <item h="1" m="1" x="3782"/>
        <item h="1" m="1" x="2749"/>
        <item h="1" m="1" x="2579"/>
        <item h="1" m="1" x="2373"/>
        <item h="1" m="1" x="2164"/>
        <item h="1" m="1" x="109"/>
        <item h="1" m="1" x="3361"/>
        <item h="1" m="1" x="1229"/>
        <item h="1" m="1" x="1932"/>
        <item h="1" m="1" x="2978"/>
        <item h="1" m="1" x="2601"/>
        <item h="1" m="1" x="557"/>
        <item h="1" m="1" x="3260"/>
        <item h="1" m="1" x="2613"/>
        <item h="1" m="1" x="349"/>
        <item h="1" m="1" x="4218"/>
        <item h="1" m="1" x="4121"/>
        <item h="1" m="1" x="3753"/>
        <item h="1" m="1" x="3254"/>
        <item h="1" m="1" x="3052"/>
        <item h="1" m="1" x="1176"/>
        <item h="1" m="1" x="460"/>
        <item h="1" m="1" x="2449"/>
        <item h="1" m="1" x="926"/>
        <item h="1" m="1" x="3512"/>
        <item h="1" m="1" x="2676"/>
        <item h="1" m="1" x="89"/>
        <item h="1" m="1" x="3982"/>
        <item h="1" m="1" x="2726"/>
        <item h="1" m="1" x="828"/>
        <item h="1" m="1" x="650"/>
        <item h="1" m="1" x="2762"/>
        <item h="1" m="1" x="2593"/>
        <item h="1" m="1" x="1776"/>
        <item h="1" m="1" x="1361"/>
        <item h="1" m="1" x="3741"/>
        <item h="1" m="1" x="3594"/>
        <item h="1" m="1" x="3437"/>
        <item h="1" m="1" x="3081"/>
        <item h="1" m="1" x="535"/>
        <item h="1" m="1" x="3002"/>
        <item h="1" m="1" x="2856"/>
        <item h="1" m="1" x="2005"/>
        <item h="1" m="1" x="1198"/>
        <item h="1" m="1" x="3854"/>
        <item h="1" m="1" x="3538"/>
        <item h="1" m="1" x="912"/>
        <item h="1" m="1" x="2939"/>
        <item h="1" m="1" x="2564"/>
        <item h="1" m="1" x="2352"/>
        <item h="1" m="1" x="2144"/>
        <item h="1" m="1" x="283"/>
        <item h="1" m="1" x="4184"/>
        <item h="1" m="1" x="2989"/>
        <item h="1" m="1" x="1074"/>
        <item h="1" m="1" x="885"/>
        <item h="1" m="1" x="708"/>
        <item h="1" m="1" x="547"/>
        <item h="1" m="1" x="163"/>
        <item h="1" m="1" x="3513"/>
        <item h="1" m="1" x="3297"/>
        <item h="1" m="1" x="4021"/>
        <item h="1" m="1" x="3507"/>
        <item h="1" m="1" x="3339"/>
        <item h="1" m="1" x="830"/>
        <item h="1" m="1" x="495"/>
        <item h="1" m="1" x="125"/>
        <item h="1" m="1" x="4208"/>
        <item h="1" m="1" x="4019"/>
        <item h="1" m="1" x="1740"/>
        <item h="1" m="1" x="2764"/>
        <item h="1" m="1" x="2176"/>
        <item h="1" m="1" x="1777"/>
        <item h="1" m="1" x="3947"/>
        <item h="1" m="1" x="887"/>
        <item h="1" m="1" x="3922"/>
        <item h="1" m="1" x="1745"/>
        <item h="1" m="1" x="932"/>
        <item h="1" m="1" x="402"/>
        <item h="1" m="1" x="3865"/>
        <item h="1" m="1" x="3716"/>
        <item h="1" m="1" x="3551"/>
        <item h="1" m="1" x="2791"/>
        <item h="1" m="1" x="3521"/>
        <item h="1" m="1" x="1639"/>
        <item h="1" m="1" x="991"/>
        <item h="1" m="1" x="3664"/>
        <item h="1" m="1" x="3068"/>
        <item h="1" m="1" x="69"/>
        <item h="1" m="1" x="4197"/>
        <item h="1" m="1" x="4053"/>
        <item h="1" m="1" x="3579"/>
        <item h="1" m="1" x="3214"/>
        <item h="1" m="1" x="2802"/>
        <item h="1" m="1" x="719"/>
        <item h="1" m="1" x="1379"/>
        <item h="1" m="1" x="1582"/>
        <item h="1" m="1" x="3005"/>
        <item h="1" m="1" x="2011"/>
        <item h="1" m="1" x="4226"/>
        <item h="1" m="1" x="419"/>
        <item h="1" m="1" x="74"/>
        <item h="1" m="1" x="3969"/>
        <item h="1" m="1" x="1620"/>
        <item h="1" m="1" x="1191"/>
        <item h="1" m="1" x="476"/>
        <item h="1" m="1" x="1010"/>
        <item h="1" m="1" x="659"/>
        <item h="1" m="1" x="278"/>
        <item h="1" m="1" x="2507"/>
        <item h="1" m="1" x="1063"/>
        <item h="1" m="1" x="2548"/>
        <item h="1" m="1" x="4013"/>
        <item h="1" m="1" x="3707"/>
        <item h="1" m="1" x="2964"/>
        <item h="1" m="1" x="3777"/>
        <item h="1" m="1" x="3633"/>
        <item h="1" m="1" x="3469"/>
        <item h="1" m="1" x="2666"/>
        <item h="1" m="1" x="207"/>
        <item h="1" m="1" x="3116"/>
        <item h="1" m="1" x="1853"/>
        <item h="1" m="1" x="1445"/>
        <item h="1" m="1" x="860"/>
        <item h="1" m="1" x="727"/>
        <item h="1" m="1" x="1298"/>
        <item h="1" m="1" x="2468"/>
        <item h="1" m="1" x="2248"/>
        <item h="1" m="1" x="1710"/>
        <item h="1" m="1" x="2677"/>
        <item h="1" m="1" x="536"/>
        <item h="1" m="1" x="3007"/>
        <item h="1" m="1" x="3004"/>
        <item h="1" m="1" x="4225"/>
        <item h="1" m="1" x="3929"/>
        <item h="1" m="1" x="3355"/>
        <item h="1" m="1" x="3247"/>
        <item h="1" m="1" x="2243"/>
        <item h="1" m="1" x="3747"/>
        <item h="1" m="1" x="4169"/>
        <item h="1" m="1" x="1130"/>
        <item h="1" m="1" x="929"/>
        <item h="1" m="1" x="1782"/>
        <item h="1" m="1" x="3793"/>
        <item h="1" m="1" x="3597"/>
        <item h="1" m="1" x="3234"/>
        <item h="1" m="1" x="3093"/>
        <item h="1" m="1" x="2878"/>
        <item h="1" m="1" x="3618"/>
        <item h="1" m="1" x="3462"/>
        <item h="1" m="1" x="3264"/>
        <item h="1" m="1" x="2850"/>
        <item h="1" m="1" x="2657"/>
        <item h="1" m="1" x="586"/>
        <item h="1" m="1" x="3725"/>
        <item h="1" m="1" x="2606"/>
        <item h="1" m="1" x="2412"/>
        <item h="1" m="1" x="3987"/>
        <item h="1" m="1" x="2400"/>
        <item h="1" m="1" x="4060"/>
        <item h="1" m="1" x="3784"/>
        <item h="1" m="1" x="2424"/>
        <item h="1" m="1" x="3622"/>
        <item h="1" m="1" x="1860"/>
        <item h="1" m="1" x="112"/>
        <item h="1" m="1" x="2997"/>
        <item h="1" m="1" x="346"/>
        <item h="1" m="1" x="1138"/>
        <item h="1" m="1" x="2081"/>
        <item h="1" m="1" x="3557"/>
        <item h="1" m="1" x="130"/>
        <item h="1" m="1" x="1914"/>
        <item h="1" m="1" x="739"/>
        <item h="1" m="1" x="2960"/>
        <item h="1" m="1" x="2587"/>
        <item h="1" m="1" x="2583"/>
        <item h="1" m="1" x="3934"/>
        <item h="1" m="1" x="2692"/>
        <item h="1" m="1" x="963"/>
        <item h="1" m="1" x="394"/>
        <item h="1" m="1" x="3796"/>
        <item h="1" m="1" x="1167"/>
        <item h="1" m="1" x="789"/>
        <item h="1" m="1" x="2627"/>
        <item h="1" m="1" x="2224"/>
        <item h="1" m="1" x="1829"/>
        <item h="1" m="1" x="1213"/>
        <item h="1" m="1" x="3123"/>
        <item h="1" m="1" x="2508"/>
        <item h="1" m="1" x="4136"/>
        <item h="1" m="1" x="1966"/>
        <item h="1" m="1" x="1586"/>
        <item h="1" m="1" x="1212"/>
        <item h="1" m="1" x="2218"/>
        <item h="1" m="1" x="180"/>
        <item h="1" m="1" x="4228"/>
        <item h="1" m="1" x="3933"/>
        <item h="1" m="1" x="3631"/>
        <item h="1" m="1" x="530"/>
        <item h="1" m="1" x="1139"/>
        <item h="1" m="1" x="1325"/>
        <item h="1" m="1" x="754"/>
        <item h="1" m="1" x="2639"/>
        <item h="1" m="1" x="2453"/>
        <item h="1" m="1" x="3599"/>
        <item h="1" m="1" x="2236"/>
        <item h="1" m="1" x="3649"/>
        <item h="1" m="1" x="3851"/>
        <item h="1" m="1" x="2422"/>
        <item h="1" m="1" x="3857"/>
        <item h="1" m="1" x="1450"/>
        <item h="1" m="1" x="2699"/>
        <item h="1" m="1" x="1905"/>
        <item h="1" m="1" x="911"/>
        <item h="1" m="1" x="2743"/>
        <item h="1" m="1" x="2368"/>
        <item h="1" m="1" x="355"/>
        <item h="1" m="1" x="3616"/>
        <item h="1" m="1" x="2473"/>
        <item h="1" m="1" x="2255"/>
        <item h="1" m="1" x="1849"/>
        <item h="1" m="1" x="1438"/>
        <item h="1" m="1" x="3800"/>
        <item h="1" m="1" x="3099"/>
        <item h="1" m="1" x="4154"/>
        <item h="1" m="1" x="3877"/>
        <item h="1" m="1" x="2770"/>
        <item h="1" m="1" x="2596"/>
        <item h="1" m="1" x="2182"/>
        <item h="1" m="1" x="4066"/>
        <item h="1" m="1" x="380"/>
        <item h="1" m="1" x="4144"/>
        <item h="1" m="1" x="3790"/>
        <item h="1" m="1" x="3642"/>
        <item h="1" m="1" x="3478"/>
        <item h="1" m="1" x="2280"/>
        <item h="1" m="1" x="2019"/>
        <item h="1" m="1" x="1878"/>
        <item h="1" m="1" x="1655"/>
        <item h="1" m="1" x="1413"/>
        <item h="1" m="1" x="1215"/>
        <item h="1" m="1" x="1011"/>
        <item h="1" m="1" x="836"/>
        <item h="1" m="1" x="2379"/>
        <item h="1" m="1" x="148"/>
        <item h="1" m="1" x="3581"/>
        <item h="1" m="1" x="3425"/>
        <item h="1" m="1" x="3819"/>
        <item h="1" m="1" x="1570"/>
        <item h="1" m="1" x="1147"/>
        <item h="1" m="1" x="945"/>
        <item h="1" m="1" x="770"/>
        <item h="1" m="1" x="75"/>
        <item h="1" m="1" x="2614"/>
        <item h="1" m="1" x="322"/>
        <item h="1" m="1" x="120"/>
        <item h="1" m="1" x="2211"/>
        <item h="1" m="1" x="2008"/>
        <item h="1" m="1" x="2708"/>
        <item h="1" m="1" x="4003"/>
        <item h="1" m="1" x="3703"/>
        <item h="1" m="1" x="2310"/>
        <item h="1" m="1" x="2103"/>
        <item h="1" m="1" x="2572"/>
        <item h="1" m="1" x="2897"/>
        <item h="1" m="1" x="1891"/>
        <item h="1" m="1" x="196"/>
        <item h="1" m="1" x="113"/>
        <item h="1" m="1" x="3963"/>
        <item h="1" m="1" x="441"/>
        <item h="1" m="1" x="831"/>
        <item h="1" m="1" x="221"/>
        <item h="1" m="1" x="2621"/>
        <item h="1" m="1" x="2497"/>
        <item h="1" m="1" x="2214"/>
        <item h="1" m="1" x="1987"/>
        <item h="1" m="1" x="1183"/>
        <item h="1" m="1" x="1890"/>
        <item h="1" m="1" x="3519"/>
        <item h="1" m="1" x="2085"/>
        <item h="1" m="1" x="2349"/>
        <item h="1" m="1" x="2986"/>
        <item h="1" m="1" x="2781"/>
        <item h="1" m="1" x="2608"/>
        <item h="1" m="1" x="2193"/>
        <item h="1" m="1" x="161"/>
        <item h="1" m="1" x="4073"/>
        <item h="1" m="1" x="3750"/>
        <item h="1" m="1" x="3606"/>
        <item h="1" m="1" x="2160"/>
        <item h="1" m="1" x="1960"/>
        <item h="1" m="1" x="1763"/>
        <item h="1" m="1" x="2208"/>
        <item h="1" m="1" x="3928"/>
        <item h="1" m="1" x="3768"/>
        <item h="1" m="1" x="3623"/>
        <item h="1" m="1" x="3465"/>
        <item h="1" m="1" x="3271"/>
        <item h="1" m="1" x="2855"/>
        <item h="1" m="1" x="589"/>
        <item h="1" m="1" x="71"/>
        <item h="1" m="1" x="3811"/>
        <item h="1" m="1" x="1856"/>
        <item h="1" m="1" x="1686"/>
        <item h="1" m="1" x="1042"/>
        <item h="1" m="1" x="2154"/>
        <item h="1" m="1" x="2366"/>
        <item h="1" m="1" x="3985"/>
        <item h="1" m="1" x="3721"/>
        <item h="1" m="1" x="835"/>
        <item h="1" m="1" x="503"/>
        <item h="1" m="1" x="343"/>
        <item h="1" m="1" x="4177"/>
        <item h="1" m="1" x="3920"/>
        <item h="1" m="1" x="2064"/>
        <item h="1" m="1" x="1311"/>
        <item h="1" m="1" x="389"/>
        <item h="1" m="1" x="2758"/>
        <item h="1" m="1" x="2651"/>
        <item h="1" m="1" x="1851"/>
        <item h="1" m="1" x="2591"/>
        <item h="1" m="1" x="4191"/>
        <item h="1" m="1" x="792"/>
        <item h="1" m="1" x="3505"/>
        <item h="1" m="1" x="3287"/>
        <item h="1" m="1" x="3084"/>
        <item h="1" m="1" x="2923"/>
        <item h="1" m="1" x="3585"/>
        <item h="1" m="1" x="3471"/>
        <item h="1" m="1" x="3284"/>
        <item h="1" m="1" x="778"/>
        <item h="1" m="1" x="600"/>
        <item h="1" m="1" x="1418"/>
        <item h="1" m="1" x="2926"/>
        <item h="1" m="1" x="2555"/>
        <item h="1" m="1" x="297"/>
        <item h="1" m="1" x="4083"/>
        <item h="1" m="1" x="3620"/>
        <item h="1" m="1" x="1338"/>
        <item h="1" m="1" x="983"/>
        <item h="1" m="1" x="768"/>
        <item h="1" m="1" x="420"/>
        <item h="1" m="1" x="2786"/>
        <item h="1" m="1" x="2553"/>
        <item h="1" m="1" x="330"/>
        <item h="1" m="1" x="155"/>
        <item h="1" m="1" x="4207"/>
        <item h="1" m="1" x="4067"/>
        <item h="1" m="1" x="3905"/>
        <item h="1" m="1" x="2173"/>
        <item h="1" m="1" x="2225"/>
        <item h="1" m="1" x="1360"/>
        <item h="1" m="1" x="1876"/>
        <item h="1" m="1" x="3827"/>
        <item h="1" m="1" x="4016"/>
        <item h="1" m="1" x="3906"/>
        <item h="1" m="1" x="568"/>
        <item h="1" m="1" x="378"/>
        <item h="1" m="1" x="225"/>
        <item h="1" m="1" x="2750"/>
        <item h="1" m="1" x="1580"/>
        <item h="1" m="1" x="3422"/>
        <item h="1" m="1" x="3273"/>
        <item h="1" m="1" x="2664"/>
        <item h="1" m="1" x="3602"/>
        <item h="1" m="1" x="1467"/>
        <item h="1" m="1" x="1123"/>
        <item h="1" m="1" x="188"/>
        <item h="1" m="1" x="1968"/>
        <item h="1" m="1" x="2559"/>
        <item h="1" m="1" x="1358"/>
        <item h="1" m="1" x="788"/>
        <item h="1" m="1" x="3079"/>
        <item h="1" m="1" x="2671"/>
        <item h="1" m="1" x="2724"/>
        <item h="1" m="1" x="1359"/>
        <item h="1" m="1" x="1681"/>
        <item h="1" m="1" x="4126"/>
        <item h="1" m="1" x="2009"/>
        <item h="1" m="1" x="1823"/>
        <item h="1" m="1" x="1644"/>
        <item h="1" m="1" x="1463"/>
        <item h="1" m="1" x="1203"/>
        <item h="1" m="1" x="625"/>
        <item h="1" m="1" x="2563"/>
        <item h="1" m="1" x="3408"/>
        <item h="1" m="1" x="3190"/>
        <item h="1" m="1" x="2987"/>
        <item h="1" m="1" x="2195"/>
        <item h="1" m="1" x="3383"/>
        <item h="1" m="1" x="2119"/>
        <item h="1" m="1" x="2418"/>
        <item h="1" m="1" x="3611"/>
        <item h="1" m="1" x="3454"/>
        <item h="1" m="1" x="3255"/>
        <item h="1" m="1" x="3053"/>
        <item h="1" m="1" x="1232"/>
        <item h="1" m="1" x="854"/>
        <item h="1" m="1" x="4120"/>
        <item h="1" m="1" x="3657"/>
        <item h="1" m="1" x="467"/>
        <item h="1" m="1" x="4190"/>
        <item h="1" m="1" x="3357"/>
        <item h="1" m="1" x="2091"/>
        <item h="1" m="1" x="1941"/>
        <item h="1" m="1" x="1716"/>
        <item h="1" m="1" x="361"/>
        <item h="1" m="1" x="2736"/>
        <item h="1" m="1" x="80"/>
        <item h="1" m="1" x="3974"/>
        <item h="1" m="1" x="3672"/>
        <item h="1" m="1" x="3332"/>
        <item h="1" m="1" x="993"/>
        <item h="1" m="1" x="822"/>
        <item h="1" m="1" x="485"/>
        <item h="1" m="1" x="261"/>
        <item h="1" m="1" x="451"/>
        <item h="1" m="1" x="82"/>
        <item h="1" m="1" x="3975"/>
        <item h="1" m="1" x="3500"/>
        <item h="1" m="1" x="3333"/>
        <item h="1" m="1" x="3120"/>
        <item h="1" m="1" x="995"/>
        <item h="1" m="1" x="2199"/>
        <item h="1" m="1" x="1994"/>
        <item h="1" m="1" x="1628"/>
        <item h="1" m="1" x="2784"/>
        <item h="1" m="1" x="165"/>
        <item h="1" m="1" x="3610"/>
        <item h="1" m="1" x="1193"/>
        <item h="1" m="1" x="3613"/>
        <item h="1" m="1" x="3455"/>
        <item h="1" m="1" x="3056"/>
        <item h="1" m="1" x="2650"/>
        <item h="1" m="1" x="2474"/>
        <item h="1" m="1" x="2257"/>
        <item h="1" m="1" x="2040"/>
        <item h="1" m="1" x="195"/>
        <item h="1" m="1" x="65"/>
        <item h="1" m="1" x="4118"/>
        <item h="1" m="1" x="3957"/>
        <item h="1" m="1" x="3488"/>
        <item h="1" m="1" x="262"/>
        <item h="1" m="1" x="323"/>
        <item h="1" m="1" x="1908"/>
        <item h="1" m="1" x="1517"/>
        <item h="1" m="1" x="2577"/>
        <item h="1" m="1" x="4193"/>
        <item h="1" m="1" x="3576"/>
        <item h="1" m="1" x="3210"/>
        <item h="1" m="1" x="717"/>
        <item h="1" m="1" x="173"/>
        <item h="1" m="1" x="4086"/>
        <item h="1" m="1" x="3769"/>
        <item h="1" m="1" x="3229"/>
        <item h="1" m="1" x="1208"/>
        <item h="1" m="1" x="505"/>
        <item h="1" m="1" x="3873"/>
        <item h="1" m="1" x="3559"/>
        <item h="1" m="1" x="704"/>
        <item h="1" m="1" x="339"/>
        <item h="1" m="1" x="158"/>
        <item h="1" m="1" x="843"/>
        <item h="1" m="1" x="1019"/>
        <item h="1" m="1" x="3863"/>
        <item h="1" m="1" x="1919"/>
        <item h="1" m="1" x="1314"/>
        <item h="1" m="1" x="1122"/>
        <item h="1" m="1" x="395"/>
        <item h="1" m="1" x="2966"/>
        <item h="1" m="1" x="362"/>
        <item h="1" m="1" x="175"/>
        <item h="1" m="1" x="4223"/>
        <item h="1" m="1" x="1391"/>
        <item h="1" m="1" x="640"/>
        <item h="1" m="1" x="481"/>
        <item h="1" m="1" x="3065"/>
        <item h="1" m="1" x="2851"/>
        <item h="1" m="1" x="2658"/>
        <item h="1" m="1" x="2482"/>
        <item h="1" m="1" x="2143"/>
        <item h="1" m="1" x="1938"/>
        <item h="1" m="1" x="491"/>
        <item h="1" m="1" x="216"/>
        <item h="1" m="1" x="83"/>
        <item h="1" m="1" x="1822"/>
        <item h="1" m="1" x="644"/>
        <item h="1" m="1" x="3395"/>
        <item h="1" m="1" x="1786"/>
        <item h="1" m="1" x="1128"/>
        <item h="1" m="1" x="2202"/>
        <item h="1" m="1" x="746"/>
        <item h="1" m="1" x="2233"/>
        <item h="1" m="1" x="3742"/>
        <item h="1" m="1" x="2629"/>
        <item h="1" m="1" x="2020"/>
        <item h="1" m="1" x="3127"/>
        <item h="1" m="1" x="2866"/>
        <item h="1" m="1" x="952"/>
        <item h="1" m="1" x="2265"/>
        <item h="1" m="1" x="1281"/>
        <item h="1" m="1" x="2929"/>
        <item h="1" m="1" x="2558"/>
        <item h="1" m="1" x="2189"/>
        <item h="1" m="1" x="1801"/>
        <item h="1" m="1" x="4020"/>
        <item h="1" m="1" x="3553"/>
        <item h="1" m="1" x="4068"/>
        <item h="1" m="1" x="3910"/>
        <item h="1" m="1" x="3744"/>
        <item h="1" m="1" x="1940"/>
        <item h="1" m="1" x="888"/>
        <item h="1" m="1" x="164"/>
        <item h="1" m="1" x="4119"/>
        <item h="1" m="1" x="1793"/>
        <item h="1" m="1" x="933"/>
        <item h="1" m="1" x="238"/>
        <item h="1" m="1" x="1117"/>
        <item h="1" m="1" x="2751"/>
        <item h="1" m="1" x="4195"/>
        <item h="1" m="1" x="3423"/>
        <item h="1" m="1" x="1096"/>
        <item h="1" m="1" x="906"/>
        <item h="1" m="1" x="776"/>
        <item h="1" m="1" x="3418"/>
        <item h="1" m="1" x="3204"/>
        <item h="1" m="1" x="3062"/>
        <item h="1" m="1" x="352"/>
        <item h="1" m="1" x="4219"/>
        <item h="1" m="1" x="4076"/>
        <item h="1" m="1" x="3756"/>
        <item h="1" m="1" x="3256"/>
        <item h="1" m="1" x="1991"/>
        <item h="1" m="1" x="1440"/>
        <item h="1" m="1" x="2689"/>
        <item h="1" m="1" x="2034"/>
        <item h="1" m="1" x="1235"/>
        <item h="1" m="1" x="3139"/>
        <item h="1" m="1" x="2527"/>
        <item h="1" m="1" x="4185"/>
        <item h="1" m="1" x="661"/>
        <item h="1" m="1" x="281"/>
        <item h="1" m="1" x="1923"/>
        <item h="1" m="1" x="2875"/>
        <item h="1" m="1" x="2438"/>
        <item h="1" m="1" x="569"/>
        <item h="1" m="1" x="435"/>
        <item h="1" m="1" x="3676"/>
        <item h="1" m="1" x="1700"/>
        <item h="1" m="1" x="2120"/>
        <item h="1" m="1" x="2440"/>
        <item h="1" m="1" x="3737"/>
        <item h="1" m="1" x="730"/>
        <item h="1" m="1" x="2050"/>
        <item h="1" m="1" x="4123"/>
        <item h="1" m="1" x="3846"/>
        <item h="1" m="1" x="3317"/>
        <item h="1" m="1" x="2700"/>
        <item h="1" m="1" x="470"/>
        <item h="1" m="1" x="3886"/>
        <item h="1" m="1" x="3701"/>
        <item h="1" m="1" x="1269"/>
        <item h="1" m="1" x="272"/>
        <item h="1" m="1" x="2502"/>
        <item h="1" m="1" x="1698"/>
        <item h="1" m="1" x="1951"/>
        <item h="1" m="1" x="1343"/>
        <item h="1" m="1" x="777"/>
        <item h="1" m="1" x="2003"/>
        <item h="1" m="1" x="1034"/>
        <item h="1" m="1" x="2297"/>
        <item h="1" m="1" x="1495"/>
        <item h="1" m="1" x="2738"/>
        <item h="1" m="1" x="3925"/>
        <item h="1" m="1" x="1366"/>
        <item h="1" m="1" x="4145"/>
        <item h="1" m="1" x="3089"/>
        <item h="1" m="1" x="2068"/>
        <item h="1" m="1" x="3789"/>
        <item h="1" m="1" x="3018"/>
        <item h="1" m="1" x="376"/>
        <item h="1" m="1" x="3942"/>
        <item h="1" m="1" x="85"/>
        <item h="1" m="1" x="3826"/>
        <item h="1" m="1" x="1695"/>
        <item h="1" m="1" x="1202"/>
        <item h="1" m="1" x="997"/>
        <item h="1" m="1" x="823"/>
        <item h="1" m="1" x="1048"/>
        <item h="1" m="1" x="4000"/>
        <item h="1" m="1" x="1720"/>
        <item h="1" m="1" x="1152"/>
        <item h="1" m="1" x="2946"/>
        <item h="1" m="1" x="3726"/>
        <item h="1" m="1" x="3844"/>
        <item h="1" m="1" x="3699"/>
        <item h="1" m="1" x="3530"/>
        <item h="1" m="1" x="3754"/>
        <item h="1" m="1" x="3054"/>
        <item h="1" m="1" x="936"/>
        <item h="1" m="1" x="580"/>
        <item h="1" m="1" x="4117"/>
        <item h="1" m="1" x="1671"/>
        <item h="1" m="1" x="1035"/>
        <item h="1" m="1" x="850"/>
        <item h="1" m="1" x="102"/>
        <item h="1" m="1" x="1022"/>
        <item h="1" m="1" x="846"/>
        <item h="1" m="1" x="3094"/>
        <item h="1" m="1" x="2930"/>
        <item h="1" m="1" x="2730"/>
        <item h="1" m="1" x="3131"/>
        <item h="1" m="1" x="2727"/>
        <item h="1" m="1" x="700"/>
        <item h="1" m="1" x="126"/>
        <item h="1" m="1" x="3715"/>
        <item h="1" m="1" x="1694"/>
        <item h="1" m="1" x="2095"/>
        <item h="1" m="1" x="1572"/>
        <item h="1" m="1" x="3691"/>
        <item h="1" m="1" x="3354"/>
        <item h="1" m="1" x="2566"/>
        <item h="1" m="1" x="892"/>
        <item h="1" m="1" x="1185"/>
        <item h="1" m="1" x="3401"/>
        <item h="1" m="1" x="2602"/>
        <item h="1" m="1" x="2032"/>
        <item h="1" m="1" x="3653"/>
        <item h="1" m="1" x="3041"/>
        <item h="1" m="1" x="2640"/>
        <item h="1" m="1" x="574"/>
        <item h="1" m="1" x="837"/>
        <item h="1" m="1" x="2510"/>
        <item h="1" m="1" x="705"/>
        <item h="1" m="1" x="2037"/>
        <item h="1" m="1" x="1723"/>
        <item h="1" m="1" x="3708"/>
        <item h="1" m="1" x="2129"/>
        <item h="1" m="1" x="1065"/>
        <item h="1" m="1" x="1124"/>
        <item h="1" m="1" x="3542"/>
        <item h="1" m="1" x="2967"/>
        <item h="1" m="1" x="2592"/>
        <item h="1" m="1" x="4105"/>
        <item h="1" m="1" x="3740"/>
        <item h="1" m="1" x="3290"/>
        <item h="1" m="1" x="914"/>
        <item h="1" m="1" x="87"/>
        <item h="1" m="1" x="824"/>
        <item h="1" m="1" x="213"/>
        <item h="1" m="1" x="1457"/>
        <item h="1" m="1" x="3269"/>
        <item h="1" m="1" x="3810"/>
        <item h="1" m="1" x="2996"/>
        <item h="1" m="1" x="1756"/>
        <item h="1" m="1" x="1149"/>
        <item h="1" m="1" x="1997"/>
        <item h="1" m="1" x="4077"/>
        <item h="1" m="1" x="2915"/>
        <item h="1" m="1" x="4130"/>
        <item h="1" m="1" x="393"/>
        <item h="1" m="1" x="1417"/>
        <item h="1" m="1" x="2433"/>
        <item h="1" m="1" x="2545"/>
        <item h="1" m="1" x="1913"/>
        <item h="1" m="1" x="186"/>
        <item h="1" m="1" x="3008"/>
        <item h="1" m="1" x="1869"/>
        <item h="1" m="1" x="1682"/>
        <item h="1" m="1" x="1242"/>
        <item h="1" m="1" x="1101"/>
        <item h="1" m="1" x="910"/>
        <item h="1" m="1" x="3151"/>
        <item h="1" m="1" x="2530"/>
        <item h="1" m="1" x="1501"/>
        <item h="1" m="1" x="3524"/>
        <item h="1" m="1" x="2740"/>
        <item h="1" m="1" x="354"/>
        <item h="1" m="1" x="3879"/>
        <item h="1" m="1" x="1809"/>
        <item h="1" m="1" x="763"/>
        <item h="1" m="1" x="200"/>
        <item h="1" m="1" x="2413"/>
        <item h="1" m="1" x="2192"/>
        <item h="1" m="1" x="3604"/>
        <item h="1" m="1" x="615"/>
        <item h="1" m="1" x="453"/>
        <item h="1" m="1" x="3667"/>
        <item h="1" m="1" x="771"/>
        <item h="1" m="1" x="4149"/>
        <item h="1" m="1" x="1705"/>
        <item h="1" m="1" x="4180"/>
        <item h="1" m="1" x="2072"/>
        <item h="1" m="1" x="1449"/>
        <item h="1" m="1" x="682"/>
        <item h="1" m="1" x="4165"/>
        <item h="1" m="1" x="2101"/>
        <item h="1" m="1" x="1927"/>
        <item h="1" m="1" x="1473"/>
        <item h="1" m="1" x="1069"/>
        <item h="1" m="1" x="2719"/>
        <item h="1" m="1" x="2332"/>
        <item h="1" m="1" x="2125"/>
        <item h="1" m="1" x="1741"/>
        <item h="1" m="1" x="1539"/>
        <item h="1" m="1" x="3710"/>
        <item h="1" m="1" x="3441"/>
        <item h="1" m="1" x="2124"/>
        <item h="1" m="1" x="1975"/>
        <item h="1" m="1" x="1739"/>
        <item h="1" m="1" x="1538"/>
        <item h="1" m="1" x="3709"/>
        <item h="1" m="1" x="3235"/>
        <item h="1" m="1" x="2763"/>
        <item h="1" m="1" x="2444"/>
        <item h="1" m="1" x="151"/>
        <item h="1" m="1" x="3899"/>
        <item h="1" m="1" x="3640"/>
        <item h="1" m="1" x="3022"/>
        <item h="1" m="1" x="605"/>
        <item h="1" m="1" x="220"/>
        <item h="1" m="1" x="4099"/>
        <item h="1" m="1" x="215"/>
        <item h="1" m="1" x="2269"/>
        <item h="1" m="1" x="3102"/>
        <item h="1" m="1" x="3842"/>
        <item h="1" m="1" x="3145"/>
        <item h="1" m="1" x="2741"/>
        <item h="1" m="1" x="290"/>
        <item h="1" m="1" x="4036"/>
        <item h="1" m="1" x="3727"/>
        <item h="1" m="1" x="3415"/>
        <item h="1" m="1" x="1334"/>
        <item h="1" m="1" x="943"/>
        <item h="1" m="1" x="764"/>
        <item h="1" m="1" x="593"/>
        <item h="1" m="1" x="203"/>
        <item h="1" m="1" x="2782"/>
        <item h="1" m="1" x="2609"/>
        <item h="1" m="1" x="2415"/>
        <item h="1" m="1" x="2194"/>
        <item h="1" m="1" x="1990"/>
        <item h="1" m="1" x="193"/>
        <item h="1" m="1" x="2597"/>
        <item h="1" m="1" x="2401"/>
        <item h="1" m="1" x="2185"/>
        <item h="1" m="1" x="1983"/>
        <item h="1" m="1" x="1792"/>
        <item h="1" m="1" x="1371"/>
        <item h="1" m="1" x="1178"/>
        <item h="1" m="1" x="3239"/>
        <item h="1" m="1" x="2237"/>
        <item h="1" m="1" x="1839"/>
        <item h="1" m="1" x="1095"/>
        <item h="1" m="1" x="3695"/>
        <item h="1" m="1" x="3525"/>
        <item h="1" m="1" x="3143"/>
        <item h="1" m="1" x="2947"/>
        <item h="1" m="1" x="2567"/>
        <item h="1" m="1" x="2358"/>
        <item h="1" m="1" x="2148"/>
        <item h="1" m="1" x="1943"/>
        <item h="1" m="1" x="4187"/>
        <item h="1" m="1" x="1668"/>
        <item h="1" m="1" x="4107"/>
        <item h="1" m="1" x="228"/>
        <item h="1" m="1" x="3680"/>
        <item h="1" m="1" x="4062"/>
        <item h="1" m="1" x="3231"/>
        <item h="1" m="1" x="3024"/>
        <item h="1" m="1" x="566"/>
        <item h="1" m="1" x="4234"/>
        <item h="1" m="1" x="3309"/>
        <item h="1" m="1" x="4155"/>
        <item h="1" m="1" x="287"/>
        <item h="1" m="1" x="1706"/>
        <item h="1" m="1" x="1076"/>
        <item h="1" m="1" x="347"/>
        <item h="1" m="1" x="2338"/>
        <item h="1" m="1" x="1746"/>
        <item h="1" m="1" x="935"/>
        <item h="1" m="1" x="751"/>
        <item h="1" m="1" x="2771"/>
        <item h="1" m="1" x="3671"/>
        <item h="1" m="1" x="3119"/>
        <item h="1" m="1" x="2121"/>
        <item h="1" m="1" x="2965"/>
        <item h="1" m="1" x="319"/>
        <item h="1" m="1" x="3125"/>
        <item h="1" m="1" x="2920"/>
        <item h="1" m="1" x="2721"/>
        <item h="1" m="1" x="2551"/>
        <item h="1" m="1" x="2334"/>
        <item h="1" m="1" x="2128"/>
        <item h="1" m="1" x="1924"/>
        <item h="1" m="1" x="1743"/>
        <item h="1" m="1" x="3472"/>
        <item h="1" m="1" x="553"/>
        <item h="1" m="1" x="171"/>
        <item h="1" m="1" x="3394"/>
        <item h="1" m="1" x="2398"/>
        <item h="1" m="1" x="1979"/>
        <item h="1" m="1" x="2827"/>
        <item h="1" m="1" x="570"/>
        <item h="1" m="1" x="55"/>
        <item h="1" m="1" x="3792"/>
        <item h="1" m="1" x="3481"/>
        <item h="1" m="1" x="741"/>
        <item h="1" m="1" x="2590"/>
        <item h="1" m="1" x="2385"/>
        <item h="1" m="1" x="1969"/>
        <item h="1" m="1" x="1589"/>
        <item h="1" m="1" x="1072"/>
        <item h="1" m="1" x="3128"/>
        <item h="1" m="1" x="1545"/>
        <item h="1" m="1" x="383"/>
        <item h="1" m="1" x="4205"/>
        <item h="1" m="1" x="3295"/>
        <item h="1" m="1" x="508"/>
        <item h="1" m="1" x="2070"/>
        <item h="1" m="1" x="1066"/>
        <item h="1" m="1" x="3121"/>
        <item h="1" m="1" x="3859"/>
        <item h="1" m="1" x="3236"/>
        <item h="1" m="1" x="734"/>
        <item h="1" m="1" x="4061"/>
        <item h="1" m="1" x="3900"/>
        <item h="1" m="1" x="3596"/>
        <item h="1" m="1" x="1108"/>
        <item h="1" m="1" x="432"/>
        <item h="1" m="1" x="1348"/>
        <item h="1" m="1" x="2800"/>
        <item h="1" m="1" x="413"/>
        <item h="1" m="1" x="1099"/>
        <item h="1" m="1" x="3358"/>
        <item h="1" m="1" x="3207"/>
        <item h="1" m="1" x="561"/>
        <item h="1" m="1" x="1996"/>
        <item h="1" m="1" x="1811"/>
        <item h="1" m="1" x="1629"/>
        <item h="1" m="1" x="1715"/>
        <item h="1" m="1" x="1288"/>
        <item h="1" m="1" x="1144"/>
        <item h="1" m="1" x="2561"/>
        <item h="1" m="1" x="2142"/>
        <item h="1" m="1" x="1753"/>
        <item h="1" m="1" x="947"/>
        <item h="1" m="1" x="206"/>
        <item h="1" m="1" x="2200"/>
        <item h="1" m="1" x="1562"/>
        <item h="1" m="1" x="1335"/>
        <item h="1" m="1" x="1142"/>
        <item h="1" m="1" x="1044"/>
        <item h="1" m="1" x="3107"/>
        <item h="1" m="1" x="210"/>
        <item h="1" m="1" x="458"/>
        <item h="1" m="1" x="3837"/>
        <item h="1" m="1" x="1666"/>
        <item h="1" m="1" x="1079"/>
        <item h="1" m="1" x="285"/>
        <item h="1" m="1" x="385"/>
        <item h="1" m="1" x="1731"/>
        <item h="1" m="1" x="1111"/>
        <item h="1" m="1" x="783"/>
        <item h="1" m="1" x="2461"/>
        <item h="1" m="1" x="2029"/>
        <item h="1" m="1" x="1867"/>
        <item h="1" m="1" x="1696"/>
        <item h="1" m="1" x="919"/>
        <item h="1" m="1" x="2813"/>
        <item h="1" m="1" x="2588"/>
        <item h="1" m="1" x="2432"/>
        <item h="1" m="1" x="3634"/>
        <item h="1" m="1" x="98"/>
        <item h="1" m="1" x="2905"/>
        <item h="1" m="1" x="1956"/>
        <item h="1" m="1" x="1576"/>
        <item h="1" m="1" x="4044"/>
        <item h="1" m="1" x="3274"/>
        <item h="1" m="1" x="2798"/>
        <item h="1" m="1" x="1289"/>
        <item h="1" m="1" x="3134"/>
        <item h="1" m="1" x="2938"/>
        <item h="1" m="1" x="2562"/>
        <item h="1" m="1" x="1444"/>
        <item h="1" m="1" x="3958"/>
        <item h="1" m="1" x="3803"/>
        <item h="1" m="1" x="3656"/>
        <item h="1" m="1" x="3161"/>
        <item h="1" m="1" x="3427"/>
        <item h="1" m="1" x="2806"/>
        <item h="1" m="1" x="1219"/>
        <item h="1" m="1" x="1014"/>
        <item h="1" m="1" x="838"/>
        <item h="1" m="1" x="3363"/>
        <item h="1" m="1" x="3655"/>
        <item h="1" m="1" x="3486"/>
        <item h="1" m="1" x="540"/>
        <item h="1" m="1" x="2711"/>
        <item h="1" m="1" x="2327"/>
        <item h="1" m="1" x="2170"/>
        <item h="1" m="1" x="1591"/>
        <item h="1" m="1" x="1310"/>
        <item h="1" m="1" x="516"/>
        <item h="1" m="1" x="2669"/>
        <item h="1" m="1" x="77"/>
        <item h="1" m="1" x="1047"/>
        <item h="1" m="1" x="2159"/>
        <item h="1" m="1" x="3573"/>
        <item h="1" m="1" x="1813"/>
        <item h="1" m="1" x="1146"/>
        <item h="1" m="1" x="421"/>
        <item h="1" m="1" x="253"/>
        <item h="1" m="1" x="2787"/>
        <item h="1" m="1" x="3838"/>
        <item h="1" m="1" x="3692"/>
        <item h="1" m="1" x="2396"/>
        <item h="1" m="1" x="538"/>
        <item h="1" m="1" x="1216"/>
        <item h="1" m="1" x="3897"/>
        <item h="1" m="1" x="2115"/>
        <item h="1" m="1" x="3735"/>
        <item h="1" m="1" x="903"/>
        <item h="1" m="1" x="1339"/>
        <item h="1" m="1" x="2419"/>
        <item h="1" m="1" x="143"/>
        <item h="1" m="1" x="517"/>
        <item h="1" m="1" x="1255"/>
        <item h="1" m="1" x="864"/>
        <item h="1" m="1" x="688"/>
        <item h="1" m="1" x="321"/>
        <item h="1" m="1" x="815"/>
        <item h="1" m="1" x="2479"/>
        <item h="1" m="1" x="1041"/>
        <item h="1" m="1" x="2901"/>
        <item h="1" m="1" x="2532"/>
        <item h="1" m="1" x="2303"/>
        <item h="1" m="1" x="3571"/>
        <item h="1" m="1" x="1282"/>
        <item h="1" m="1" x="1081"/>
        <item h="1" m="1" x="713"/>
        <item h="1" m="1" x="353"/>
        <item h="1" m="1" x="1552"/>
        <item h="1" m="1" x="1327"/>
        <item h="1" m="1" x="1136"/>
        <item h="1" m="1" x="757"/>
        <item h="1" m="1" x="2062"/>
        <item h="1" m="1" x="3115"/>
        <item h="1" m="1" x="2325"/>
        <item h="1" m="1" x="3583"/>
        <item h="1" m="1" x="496"/>
        <item h="1" m="1" x="1342"/>
        <item h="1" m="1" x="2863"/>
        <item h="1" m="1" x="2670"/>
        <item h="1" m="1" x="779"/>
        <item h="1" m="1" x="602"/>
        <item h="1" m="1" x="79"/>
        <item h="1" m="1" x="3823"/>
        <item h="1" m="1" x="1638"/>
        <item h="1" m="1" x="990"/>
        <item h="1" m="1" x="259"/>
        <item h="1" m="1" x="1453"/>
        <item h="1" m="1" x="863"/>
        <item h="1" m="1" x="685"/>
        <item h="1" m="1" x="3318"/>
        <item h="1" m="1" x="2701"/>
        <item h="1" m="1" x="2104"/>
        <item h="1" m="1" x="2186"/>
        <item h="1" m="1" x="1607"/>
        <item h="1" m="1" x="3338"/>
        <item h="1" m="1" x="3175"/>
        <item h="1" m="1" x="1254"/>
        <item h="1" m="1" x="1875"/>
        <item h="1" m="1" x="4139"/>
        <item h="1" m="1" x="3979"/>
        <item h="1" m="1" x="3864"/>
        <item h="1" m="1" x="3674"/>
        <item h="1" m="1" x="3501"/>
        <item h="1" m="1" x="3337"/>
        <item h="1" m="1" x="1456"/>
        <item h="1" m="1" x="1114"/>
        <item h="1" m="1" x="1750"/>
        <item h="1" m="1" x="1205"/>
        <item h="1" m="1" x="1000"/>
        <item h="1" m="1" x="3075"/>
        <item h="1" m="1" x="1433"/>
        <item h="1" m="1" x="855"/>
        <item h="1" m="1" x="2888"/>
        <item h="1" m="1" x="2683"/>
        <item h="1" m="1" x="2733"/>
        <item h="1" m="1" x="2783"/>
        <item h="1" m="1" x="3932"/>
        <item h="1" m="1" x="3732"/>
        <item h="1" m="1" x="2407"/>
        <item h="1" m="1" x="2188"/>
        <item h="1" m="1" x="2033"/>
        <item h="1" m="1" x="1799"/>
        <item h="1" m="1" x="1675"/>
        <item h="1" m="1" x="4070"/>
        <item h="1" m="1" x="3915"/>
        <item h="1" m="1" x="3797"/>
        <item h="1" m="1" x="3601"/>
        <item h="1" m="1" x="3449"/>
        <item h="1" m="1" x="3244"/>
        <item h="1" m="1" x="3098"/>
        <item h="1" m="1" x="2834"/>
        <item h="1" m="1" x="2641"/>
        <item h="1" m="1" x="3484"/>
        <item h="1" m="1" x="1355"/>
        <item h="1" m="1" x="1007"/>
        <item h="1" m="1" x="607"/>
        <item h="1" m="1" x="227"/>
        <item h="1" m="1" x="372"/>
        <item h="1" m="1" x="1879"/>
        <item h="1" m="1" x="3503"/>
        <item h="1" m="1" x="826"/>
        <item h="1" m="1" x="2659"/>
        <item h="1" m="1" x="2483"/>
        <item h="1" m="1" x="2261"/>
        <item h="1" m="1" x="2049"/>
        <item h="1" m="1" x="3453"/>
        <item h="1" m="1" x="1321"/>
        <item h="1" m="1" x="1132"/>
        <item h="1" m="1" x="577"/>
        <item h="1" m="1" x="61"/>
        <item h="1" m="1" x="1171"/>
        <item h="1" m="1" x="617"/>
        <item h="1" m="1" x="3238"/>
        <item h="1" m="1" x="3030"/>
        <item h="1" m="1" x="245"/>
        <item h="1" m="1" x="3531"/>
        <item h="1" m="1" x="905"/>
        <item h="1" m="1" x="560"/>
        <item h="1" m="1" x="3458"/>
        <item h="1" m="1" x="3658"/>
        <item h="1" m="1" x="616"/>
        <item h="1" m="1" x="2634"/>
        <item h="1" m="1" x="1835"/>
        <item h="1" m="1" x="1665"/>
        <item h="1" m="1" x="1422"/>
        <item h="1" m="1" x="1775"/>
        <item h="1" m="1" x="1225"/>
        <item h="1" m="1" x="2521"/>
        <item h="1" m="1" x="1708"/>
        <item h="1" m="1" x="3829"/>
        <item h="1" m="1" x="3508"/>
        <item h="1" m="1" x="2927"/>
        <item h="1" m="1" x="2556"/>
        <item h="1" m="1" x="497"/>
        <item h="1" m="1" x="128"/>
        <item h="1" m="1" x="1051"/>
        <item h="1" m="1" x="3770"/>
        <item h="1" m="1" x="1336"/>
        <item h="1" m="1" x="478"/>
        <item h="1" m="1" x="1614"/>
        <item h="1" m="1" x="858"/>
        <item h="1" m="1" x="473"/>
        <item h="1" m="1" x="1676"/>
        <item h="1" m="1" x="3347"/>
        <item h="1" m="1" x="1214"/>
        <item h="1" m="1" x="1597"/>
        <item h="1" m="1" x="3286"/>
        <item h="1" m="1" x="3629"/>
        <item h="1" m="1" x="1828"/>
        <item h="1" m="1" x="2645"/>
        <item h="1" m="1" x="2249"/>
        <item h="1" m="1" x="2035"/>
        <item h="1" m="1" x="1605"/>
        <item h="1" m="1" x="1180"/>
        <item h="1" m="1" x="475"/>
        <item h="1" m="1" x="2469"/>
        <item h="1" m="1" x="1846"/>
        <item h="1" m="1" x="1435"/>
        <item h="1" m="1" x="1238"/>
        <item h="1" m="1" x="4151"/>
        <item h="1" m="1" x="3688"/>
        <item h="1" m="1" x="1439"/>
        <item h="1" m="1" x="2688"/>
        <item h="1" m="1" x="1494"/>
        <item h="1" m="1" x="3352"/>
        <item h="1" m="1" x="2943"/>
        <item h="1" m="1" x="2146"/>
        <item h="1" m="1" x="1773"/>
        <item h="1" m="1" x="3589"/>
        <item h="1" m="1" x="2626"/>
        <item h="1" m="1" x="1820"/>
        <item h="1" m="1" x="2312"/>
        <item h="1" m="1" x="4160"/>
        <item h="1" m="1" x="3368"/>
        <item h="1" m="1" x="1503"/>
        <item h="1" m="1" x="907"/>
        <item h="1" m="1" x="179"/>
        <item h="1" m="1" x="2151"/>
        <item h="1" m="1" x="257"/>
        <item h="1" m="1" x="3706"/>
        <item h="1" m="1" x="2963"/>
        <item h="1" m="1" x="1523"/>
        <item h="1" m="1" x="1617"/>
        <item h="1" m="1" x="1189"/>
        <item h="1" m="1" x="631"/>
        <item h="1" m="1" x="246"/>
        <item h="1" m="1" x="3306"/>
        <item h="1" m="1" x="2331"/>
        <item h="1" m="1" x="2122"/>
        <item h="1" m="1" x="1921"/>
        <item h="1" m="1" x="1738"/>
        <item h="1" m="1" x="1536"/>
        <item h="1" m="1" x="1317"/>
        <item h="1" m="1" x="1125"/>
        <item h="1" m="1" x="925"/>
        <item h="1" m="1" x="3543"/>
        <item h="1" m="1" x="2881"/>
        <item h="1" m="1" x="3258"/>
        <item h="1" m="1" x="2080"/>
        <item h="1" m="1" x="1479"/>
        <item h="1" m="1" x="3830"/>
        <item h="1" m="1" x="3342"/>
        <item h="1" m="1" x="2341"/>
        <item h="1" m="1" x="129"/>
        <item h="1" m="1" x="2470"/>
        <item h="1" m="1" x="1436"/>
        <item h="1" m="1" x="3485"/>
        <item h="1" m="1" x="4152"/>
        <item h="1" m="1" x="1485"/>
        <item h="1" m="1" x="785"/>
        <item h="1" m="1" x="3009"/>
        <item h="1" m="1" x="2767"/>
        <item h="1" m="1" x="1784"/>
        <item h="1" m="1" x="3743"/>
        <item h="1" m="1" x="4106"/>
        <item h="1" m="1" x="3476"/>
        <item h="1" m="1" x="1411"/>
        <item h="1" m="1" x="1009"/>
        <item h="1" m="1" x="656"/>
        <item h="1" m="1" x="2505"/>
        <item h="1" m="1" x="1871"/>
        <item h="1" m="1" x="3566"/>
        <item h="1" m="1" x="3195"/>
        <item h="1" m="1" x="2991"/>
        <item h="1" m="1" x="579"/>
        <item h="1" m="1" x="1981"/>
        <item h="1" m="1" x="1729"/>
        <item h="1" m="1" x="2488"/>
        <item h="1" m="1" x="2055"/>
        <item h="1" m="1" x="1691"/>
        <item h="1" m="1" x="3964"/>
        <item h="1" m="1" x="3491"/>
        <item h="1" m="1" x="2907"/>
        <item h="1" m="1" x="2539"/>
        <item h="1" m="1" x="472"/>
        <item h="1" m="1" x="3758"/>
        <item h="1" m="1" x="2847"/>
        <item h="1" m="1" x="2654"/>
        <item h="1" m="1" x="1678"/>
        <item h="1" m="1" x="1896"/>
        <item h="1" m="1" x="3988"/>
        <item h="1" m="1" x="3520"/>
        <item h="1" m="1" x="2940"/>
        <item h="1" m="1" x="2737"/>
        <item h="1" m="1" x="666"/>
        <item h="1" m="1" x="3650"/>
        <item h="1" m="1" x="2519"/>
        <item h="1" m="1" x="849"/>
        <item h="1" m="1" x="3348"/>
        <item h="1" m="1" x="2882"/>
        <item h="1" m="1" x="2680"/>
        <item h="1" m="1" x="3693"/>
        <item h="1" m="1" x="3522"/>
        <item h="1" m="1" x="3140"/>
        <item h="1" m="1" x="2416"/>
        <item h="1" m="1" x="975"/>
        <item h="1" m="1" x="2839"/>
        <item h="1" m="1" x="1843"/>
        <item h="1" m="1" x="3654"/>
        <item h="1" m="1" x="2528"/>
        <item h="1" m="1" x="3685"/>
        <item h="1" m="1" x="549"/>
        <item h="1" m="1" x="3858"/>
        <item h="1" m="1" x="1250"/>
        <item h="1" m="1" x="1046"/>
        <item h="1" m="1" x="531"/>
        <item h="1" m="1" x="2308"/>
        <item h="1" m="1" x="1906"/>
        <item h="1" m="1" x="1103"/>
        <item h="1" m="1" x="2744"/>
        <item h="1" m="1" x="356"/>
        <item h="1" m="1" x="3460"/>
        <item h="1" m="1" x="1622"/>
        <item h="1" m="1" x="1978"/>
        <item h="1" m="1" x="3442"/>
        <item h="1" m="1" x="3479"/>
        <item h="1" m="1" x="1830"/>
        <item h="1" m="1" x="1070"/>
        <item h="1" m="1" x="882"/>
        <item h="1" m="1" x="1133"/>
        <item h="1" m="1" x="2399"/>
        <item h="1" m="1" x="1980"/>
        <item h="1" m="1" x="1790"/>
        <item h="1" m="1" x="1367"/>
        <item h="1" m="1" x="3907"/>
        <item h="1" m="1" x="3444"/>
        <item h="1" m="1" x="1363"/>
        <item h="1" m="1" x="1170"/>
        <item h="1" m="1" x="3689"/>
        <item h="1" m="1" x="512"/>
        <item h="1" m="1" x="4183"/>
        <item h="1" m="1" x="1880"/>
        <item h="1" m="1" x="546"/>
        <item h="1" m="1" x="3549"/>
        <item h="1" m="1" x="2971"/>
        <item h="1" m="1" x="2395"/>
        <item h="1" m="1" x="4064"/>
        <item h="1" m="1" x="3902"/>
        <item h="1" m="1" x="3296"/>
        <item h="1" m="1" x="1641"/>
        <item h="1" m="1" x="3466"/>
        <item h="1" m="1" x="3965"/>
        <item h="1" m="1" x="3849"/>
        <item h="1" m="1" x="3660"/>
        <item h="1" m="1" x="3359"/>
        <item h="1" m="1" x="3208"/>
        <item h="1" m="1" x="1946"/>
        <item h="1" m="1" x="3619"/>
        <item h="1" m="1" x="2792"/>
        <item h="1" m="1" x="170"/>
        <item h="1" m="1" x="900"/>
        <item h="1" m="1" x="174"/>
        <item h="1" m="1" x="1936"/>
        <item h="1" m="1" x="1143"/>
        <item h="1" m="1" x="2610"/>
        <item h="1" m="1" x="1804"/>
        <item h="1" m="1" x="3921"/>
        <item h="1" m="1" x="3751"/>
        <item h="1" m="1" x="3248"/>
        <item h="1" m="1" x="3904"/>
        <item h="1" m="1" x="2811"/>
        <item h="1" m="1" x="480"/>
        <item h="1" m="1" x="150"/>
        <item h="1" m="1" x="4167"/>
        <item h="1" m="1" x="4009"/>
        <item h="1" m="1" x="2260"/>
        <item h="1" m="1" x="2045"/>
        <item h="1" m="1" x="2531"/>
        <item h="1" m="1" x="2097"/>
        <item h="1" m="1" x="3953"/>
        <item h="1" m="1" x="916"/>
        <item h="1" m="1" x="359"/>
        <item h="1" m="1" x="1683"/>
        <item h="1" m="1" x="1721"/>
        <item h="1" m="1" x="3993"/>
        <item h="1" m="1" x="1475"/>
        <item h="1" m="1" x="3675"/>
        <item h="1" m="1" x="2918"/>
        <item h="1" m="1" x="266"/>
        <item h="1" m="1" x="3711"/>
        <item h="1" m="1" x="3385"/>
        <item h="1" m="1" x="3170"/>
        <item h="1" m="1" x="959"/>
        <item h="1" m="1" x="1770"/>
        <item h="1" m="1" x="1217"/>
        <item h="1" m="1" x="2279"/>
        <item h="1" m="1" x="1877"/>
        <item h="1" m="1" x="1703"/>
        <item h="1" m="1" x="3014"/>
        <item h="1" m="1" x="2624"/>
        <item h="1" m="1" x="2431"/>
        <item h="1" m="1" x="2220"/>
        <item h="1" m="1" x="1833"/>
        <item h="1" m="1" x="1662"/>
        <item h="1" m="1" x="1220"/>
        <item h="1" m="1" x="1015"/>
        <item h="1" m="1" x="662"/>
        <item h="1" m="1" x="511"/>
        <item h="1" m="1" x="3086"/>
        <item h="1" m="1" x="2871"/>
        <item h="1" m="1" x="2478"/>
        <item h="1" m="1" x="1992"/>
        <item h="1" m="1" x="1384"/>
        <item h="1" m="1" x="809"/>
        <item h="1" m="1" x="2842"/>
        <item h="1" m="1" x="3956"/>
        <item h="1" m="1" x="3100"/>
        <item h="1" m="1" x="2570"/>
        <item h="1" m="1" x="292"/>
        <item h="1" m="1" x="3267"/>
        <item h="1" m="1" x="1812"/>
        <item h="1" m="1" x="1630"/>
        <item h="1" m="1" x="684"/>
        <item h="1" m="1" x="3914"/>
        <item h="1" m="1" x="2118"/>
        <item h="1" m="1" x="1735"/>
        <item h="1" m="1" x="1530"/>
        <item h="1" m="1" x="1168"/>
        <item h="1" m="1" x="923"/>
        <item h="1" m="1" x="790"/>
        <item h="1" m="1" x="612"/>
        <item h="1" m="1" x="449"/>
        <item h="1" m="1" x="2962"/>
        <item h="1" m="1" x="2959"/>
        <item h="1" m="1" x="2709"/>
        <item h="1" m="1" x="2586"/>
        <item h="1" m="1" x="4005"/>
        <item h="1" m="1" x="3705"/>
        <item h="1" m="1" x="3426"/>
        <item h="1" m="1" x="981"/>
        <item h="1" m="1" x="1477"/>
        <item h="1" m="1" x="528"/>
        <item h="1" m="1" x="2697"/>
        <item h="1" m="1" x="2536"/>
        <item h="1" m="1" x="2041"/>
        <item h="1" m="1" x="1243"/>
        <item h="1" m="1" x="3840"/>
        <item h="1" m="1" x="669"/>
        <item h="1" m="1" x="3880"/>
        <item h="1" m="1" x="3759"/>
        <item h="1" m="1" x="3414"/>
        <item h="1" m="1" x="1078"/>
        <item h="1" m="1" x="711"/>
        <item h="1" m="1" x="350"/>
        <item h="1" m="1" x="1985"/>
        <item h="1" m="1" x="1324"/>
        <item h="1" m="1" x="752"/>
        <item h="1" m="1" x="3039"/>
        <item h="1" m="1" x="56"/>
        <item h="1" m="1" x="954"/>
        <item h="1" m="1" x="86"/>
        <item h="1" m="1" x="1261"/>
        <item h="1" m="1" x="2322"/>
        <item h="1" m="1" x="1237"/>
        <item h="1" m="1" x="145"/>
        <item h="1" m="1" x="2409"/>
        <item h="1" m="1" x="1248"/>
        <item h="1" m="1" x="1045"/>
        <item h="1" m="1" x="862"/>
        <item h="1" m="1" x="683"/>
        <item h="1" m="1" x="565"/>
        <item h="1" m="1" x="1206"/>
        <item h="1" m="1" x="1002"/>
        <item h="1" m="1" x="904"/>
        <item h="1" m="1" x="723"/>
        <item h="1" m="1" x="559"/>
        <item h="1" m="1" x="365"/>
        <item h="1" m="1" x="177"/>
        <item h="1" m="1" x="2289"/>
        <item h="1" m="1" x="2088"/>
        <item h="1" m="1" x="1889"/>
        <item h="1" m="1" x="1489"/>
        <item h="1" m="1" x="896"/>
        <item h="1" m="1" x="3350"/>
        <item h="1" m="1" x="2936"/>
        <item h="1" m="1" x="2734"/>
        <item h="1" m="1" x="2140"/>
        <item h="1" m="1" x="1752"/>
        <item h="1" m="1" x="1560"/>
        <item h="1" m="1" x="4027"/>
        <item h="1" m="1" x="3561"/>
        <item h="1" m="1" x="3407"/>
        <item h="1" m="1" x="2984"/>
        <item h="1" m="1" x="2779"/>
        <item h="1" m="1" x="2605"/>
        <item h="1" m="1" x="2411"/>
        <item h="1" m="1" x="545"/>
        <item h="1" m="1" x="341"/>
        <item h="1" m="1" x="160"/>
        <item h="1" m="1" x="4213"/>
        <item h="1" m="1" x="4072"/>
        <item h="1" m="1" x="3918"/>
        <item h="1" m="1" x="3603"/>
        <item h="1" m="1" x="1129"/>
        <item h="1" m="1" x="747"/>
        <item h="1" m="1" x="397"/>
        <item h="1" m="1" x="60"/>
        <item h="1" m="1" x="4110"/>
        <item h="1" m="1" x="3952"/>
        <item h="1" m="1" x="2177"/>
        <item h="1" m="1" x="1974"/>
        <item h="1" m="1" x="1778"/>
        <item h="1" m="1" x="1596"/>
        <item h="1" m="1" x="3025"/>
        <item h="1" m="1" x="2436"/>
        <item h="1" m="1" x="2229"/>
        <item h="1" m="1" x="2021"/>
        <item h="1" m="1" x="1658"/>
        <item h="1" m="1" x="1415"/>
        <item h="1" m="1" x="3785"/>
        <item h="1" m="1" x="3637"/>
        <item h="1" m="1" x="1747"/>
        <item h="1" m="1" x="2073"/>
        <item h="1" m="1" x="1697"/>
        <item h="1" m="1" x="1265"/>
        <item h="1" m="1" x="1120"/>
        <item h="1" m="1" x="541"/>
        <item h="1" m="1" x="874"/>
        <item h="1" m="1" x="2955"/>
        <item h="1" m="1" x="2747"/>
        <item h="1" m="1" x="2576"/>
        <item h="1" m="1" x="3621"/>
        <item h="1" m="1" x="4189"/>
        <item h="1" m="1" x="4037"/>
        <item h="1" m="1" x="890"/>
        <item h="1" m="1" x="758"/>
        <item h="1" m="1" x="223"/>
        <item h="1" m="1" x="4143"/>
        <item h="1" m="1" x="1646"/>
        <item h="1" m="1" x="4158"/>
        <item h="1" m="1" x="3536"/>
        <item h="1" m="1" x="2307"/>
        <item h="1" m="1" x="243"/>
        <item h="1" m="1" x="4159"/>
        <item h="1" m="1" x="3997"/>
        <item h="1" m="1" x="3843"/>
        <item h="1" m="1" x="3697"/>
        <item h="1" m="1" x="3526"/>
        <item h="1" m="1" x="3362"/>
        <item h="1" m="1" x="3152"/>
        <item h="1" m="1" x="2951"/>
        <item h="1" m="1" x="4210"/>
        <item h="1" m="1" x="1736"/>
        <item h="1" m="1" x="924"/>
        <item h="1" m="1" x="1719"/>
        <item h="1" m="1" x="3586"/>
        <item h="1" m="1" x="4095"/>
        <item h="1" m="1" x="3331"/>
        <item h="1" m="1" x="599"/>
        <item h="1" m="1" x="2004"/>
        <item h="1" m="1" x="988"/>
        <item h="1" m="1" x="639"/>
        <item h="1" m="1" x="3063"/>
        <item h="1" m="1" x="2656"/>
        <item h="1" m="1" x="2046"/>
        <item h="1" m="1" x="1687"/>
        <item h="1" m="1" x="1249"/>
        <item h="1" m="1" x="3490"/>
        <item h="1" m="1" x="1496"/>
        <item h="1" m="1" x="4007"/>
        <item h="1" m="1" x="2560"/>
        <item h="1" m="1" x="2347"/>
        <item h="1" m="1" x="509"/>
        <item h="1" m="1" x="280"/>
        <item h="1" m="1" x="134"/>
        <item h="1" m="1" x="4179"/>
        <item h="1" m="1" x="3874"/>
        <item h="1" m="1" x="3560"/>
        <item h="1" m="1" x="3187"/>
        <item h="1" m="1" x="1271"/>
        <item h="1" m="1" x="4096"/>
        <item h="1" m="1" x="3937"/>
        <item h="1" m="1" x="3527"/>
        <item h="1" m="1" x="3365"/>
        <item h="1" m="1" x="1499"/>
        <item h="1" m="1" x="1295"/>
        <item h="1" m="1" x="1092"/>
        <item h="1" m="1" x="902"/>
        <item h="1" m="1" x="720"/>
        <item h="1" m="1" x="1632"/>
        <item h="1" m="1" x="1196"/>
        <item h="1" m="1" x="813"/>
        <item h="1" m="1" x="3059"/>
        <item h="1" m="1" x="2477"/>
        <item h="1" m="1" x="1854"/>
        <item h="1" m="1" x="2135"/>
        <item h="1" m="1" x="3026"/>
        <item h="1" m="1" x="2819"/>
        <item h="1" m="1" x="2631"/>
        <item h="1" m="1" x="2437"/>
        <item h="1" m="1" x="2230"/>
        <item h="1" m="1" x="4235"/>
        <item h="1" m="1" x="4100"/>
        <item h="1" m="1" x="3786"/>
        <item h="1" m="1" x="3475"/>
        <item h="1" m="1" x="3082"/>
        <item h="1" m="1" x="2867"/>
        <item h="1" m="1" x="1649"/>
        <item h="1" m="1" x="1406"/>
        <item h="1" m="1" x="1210"/>
        <item h="1" m="1" x="1006"/>
        <item h="1" m="1" x="399"/>
        <item h="1" m="1" x="191"/>
        <item h="1" m="1" x="4113"/>
        <item h="1" m="1" x="2179"/>
        <item h="1" m="1" x="1976"/>
        <item h="1" m="1" x="1785"/>
        <item h="1" m="1" x="3292"/>
        <item h="1" m="1" x="3087"/>
        <item h="1" m="1" x="2873"/>
        <item h="1" m="1" x="2674"/>
        <item h="1" m="1" x="2515"/>
        <item h="1" m="1" x="2281"/>
        <item h="1" m="1" x="2074"/>
        <item h="1" m="1" x="3547"/>
        <item h="1" m="1" x="3389"/>
        <item h="1" m="1" x="1459"/>
        <item h="1" m="1" x="1258"/>
        <item h="1" m="1" x="1053"/>
        <item h="1" m="1" x="3739"/>
        <item h="1" m="1" x="3591"/>
        <item h="1" m="1" x="3436"/>
        <item h="1" m="1" x="2868"/>
        <item h="1" m="1" x="1650"/>
        <item h="1" m="1" x="1408"/>
        <item h="1" m="1" x="1064"/>
        <item h="1" m="1" x="832"/>
        <item h="1" m="1" x="654"/>
        <item h="1" m="1" x="500"/>
        <item h="1" m="1" x="273"/>
        <item h="1" m="1" x="131"/>
        <item h="1" m="1" x="4212"/>
        <item h="1" m="1" x="2549"/>
        <item h="1" m="1" x="2066"/>
        <item h="1" m="1" x="1918"/>
        <item h="1" m="1" x="1466"/>
        <item h="1" m="1" x="875"/>
        <item h="1" m="1" x="3329"/>
        <item h="1" m="1" x="2914"/>
        <item h="1" m="1" x="2544"/>
        <item h="1" m="1" x="2117"/>
        <item h="1" m="1" x="1734"/>
        <item h="1" m="1" x="4010"/>
        <item h="1" m="1" x="3856"/>
        <item h="1" m="1" x="4030"/>
        <item h="1" m="1" x="3876"/>
        <item h="1" m="1" x="3723"/>
        <item h="1" m="1" x="3456"/>
        <item h="1" m="1" x="3257"/>
        <item h="1" m="1" x="4216"/>
        <item h="1" m="1" x="3923"/>
        <item h="1" m="1" x="3609"/>
        <item h="1" m="1" x="3251"/>
        <item h="1" m="1" x="1423"/>
        <item h="1" m="1" x="3340"/>
        <item h="1" m="1" x="2874"/>
        <item h="1" m="1" x="2675"/>
        <item h="1" m="1" x="2516"/>
        <item h="1" m="1" x="2283"/>
        <item h="1" m="1" x="224"/>
        <item h="1" m="1" x="88"/>
        <item h="1" m="1" x="2660"/>
        <item h="1" m="1" x="2263"/>
        <item h="1" m="1" x="1858"/>
        <item h="1" m="1" x="3809"/>
        <item h="1" m="1" x="2702"/>
        <item h="1" m="1" x="2163"/>
        <item h="1" m="1" x="301"/>
        <item h="1" m="1" x="4194"/>
        <item h="1" m="1" x="4002"/>
        <item h="1" m="1" x="2722"/>
        <item h="1" m="1" x="649"/>
        <item h="1" m="1" x="492"/>
        <item h="1" m="1" x="208"/>
        <item h="1" m="1" x="2848"/>
        <item h="1" m="1" x="2044"/>
        <item h="1" m="1" x="4122"/>
        <item h="1" m="1" x="3106"/>
        <item h="1" m="1" x="2535"/>
        <item h="1" m="1" x="3696"/>
        <item h="1" m="1" x="1427"/>
        <item h="1" m="1" x="4221"/>
        <item h="1" m="1" x="1933"/>
        <item h="1" m="1" x="1283"/>
        <item h="1" m="1" x="3184"/>
        <item h="1" m="1" x="2604"/>
        <item h="1" m="1" x="1803"/>
        <item h="1" m="1" x="2024"/>
        <item h="1" m="1" x="3477"/>
        <item h="1" m="1" x="1931"/>
        <item h="1" m="1" x="4142"/>
        <item h="1" m="1" x="3717"/>
        <item h="1" m="1" x="868"/>
        <item h="1" m="1" x="325"/>
        <item h="1" m="1" x="153"/>
        <item h="1" m="1" x="2318"/>
        <item h="1" m="1" x="4001"/>
        <item h="1" m="1" x="3845"/>
        <item h="1" m="1" x="3304"/>
        <item h="1" m="1" x="3040"/>
        <item h="1" m="1" x="2887"/>
        <item h="1" m="1" x="1364"/>
        <item h="1" m="1" x="3646"/>
        <item h="1" m="1" x="2877"/>
        <item h="1" m="1" x="2443"/>
        <item h="1" m="1" x="2231"/>
        <item h="1" m="1" x="2022"/>
        <item h="1" m="1" x="184"/>
        <item h="1" m="1" x="4104"/>
        <item h="1" m="1" x="3679"/>
        <item h="1" m="1" x="2870"/>
        <item h="1" m="1" x="1270"/>
        <item h="1" m="1" x="833"/>
        <item h="1" m="1" x="502"/>
        <item h="1" m="1" x="1468"/>
        <item h="1" m="1" x="1200"/>
        <item h="1" m="1" x="992"/>
        <item h="1" m="1" x="821"/>
        <item h="1" m="1" x="643"/>
        <item h="1" m="1" x="484"/>
        <item h="1" m="1" x="2661"/>
        <item h="1" m="1" x="1909"/>
        <item h="1" m="1" x="1733"/>
        <item h="1" m="1" x="1253"/>
        <item h="1" m="1" x="3369"/>
        <item h="1" m="1" x="2957"/>
        <item h="1" m="1" x="2377"/>
        <item h="1" m="1" x="1722"/>
        <item h="1" m="1" x="1155"/>
        <item h="1" m="1" x="909"/>
        <item h="1" m="1" x="211"/>
        <item h="1" m="1" x="2569"/>
        <item h="1" m="1" x="3199"/>
        <item h="1" m="1" x="3057"/>
        <item h="1" m="1" x="3804"/>
        <item h="1" m="1" x="4039"/>
        <item h="1" m="1" x="1669"/>
        <item h="1" m="1" x="2880"/>
        <item h="1" m="1" x="1884"/>
        <item h="1" m="1" x="3509"/>
        <item h="1" m="1" x="2187"/>
        <item h="1" m="1" x="3447"/>
        <item h="1" m="1" x="619"/>
        <item h="1" m="1" x="2374"/>
        <item h="1" m="1" x="4050"/>
        <item h="1" m="1" x="3930"/>
        <item h="1" m="1" x="3774"/>
        <item h="1" m="1" x="260"/>
        <item h="1" m="1" x="2487"/>
        <item h="1" m="1" x="1818"/>
        <item h="1" m="1" x="1454"/>
        <item h="1" m="1" x="987"/>
        <item h="1" m="1" x="3461"/>
        <item h="1" m="1" x="3263"/>
        <item h="1" m="1" x="2703"/>
        <item h="1" m="1" x="2538"/>
        <item h="1" m="1" x="3659"/>
        <item h="1" m="1" x="3532"/>
        <item h="1" m="1" x="1553"/>
        <item h="1" m="1" x="3869"/>
        <item h="1" m="1" x="3246"/>
        <item h="1" m="1" x="96"/>
        <item h="1" m="1" x="2723"/>
        <item h="1" m="1" x="493"/>
        <item h="1" m="1" x="3714"/>
        <item h="1" m="1" x="1461"/>
        <item h="1" m="1" x="1521"/>
        <item h="1" m="1" x="918"/>
        <item h="1" m="1" x="2584"/>
        <item h="1" m="1" x="2166"/>
        <item h="1" m="1" x="1766"/>
        <item h="1" m="1" x="3935"/>
        <item h="1" m="1" x="3215"/>
        <item h="1" m="1" x="2430"/>
        <item h="1" m="1" x="364"/>
        <item h="1" m="1" x="4129"/>
        <item h="1" m="1" x="1393"/>
        <item h="1" m="1" x="1052"/>
        <item h="1" m="1" x="1961"/>
        <item h="1" m="1" x="585"/>
        <item h="1" m="1" x="1184"/>
        <item h="1" m="1" x="973"/>
        <item h="1" m="1" x="677"/>
        <item h="1" m="1" x="3429"/>
        <item h="1" m="1" x="368"/>
        <item h="1" m="1" x="1949"/>
        <item h="1" m="1" x="1151"/>
        <item h="1" m="1" x="597"/>
        <item h="1" m="1" x="2615"/>
        <item h="1" m="1" x="1817"/>
        <item h="1" m="1" x="1389"/>
        <item h="1" m="1" x="3760"/>
        <item h="1" m="1" x="3459"/>
        <item h="1" m="1" x="2359"/>
        <item h="1" m="1" x="3771"/>
        <item h="1" m="1" x="204"/>
        <item h="1" m="1" x="526"/>
        <item h="1" m="1" x="2298"/>
        <item h="1" m="1" x="3523"/>
        <item h="1" m="1" x="1892"/>
        <item h="1" m="1" x="4033"/>
        <item h="1" m="1" x="3931"/>
        <item h="1" m="1" x="3775"/>
        <item h="1" m="1" x="3628"/>
        <item h="1" m="1" x="3468"/>
        <item h="1" m="1" x="3277"/>
        <item h="1" m="1" x="2300"/>
        <item h="1" m="1" x="1297"/>
        <item h="1" m="1" x="3307"/>
        <item h="1" m="1" x="3144"/>
        <item h="1" m="1" x="2568"/>
        <item h="1" m="1" x="2149"/>
        <item h="1" m="1" x="1944"/>
        <item h="1" m="1" x="4035"/>
        <item h="1" m="1" x="3882"/>
        <item h="1" m="1" x="3198"/>
        <item h="1" m="1" x="2789"/>
        <item h="1" m="1" x="942"/>
        <item h="1" m="1" x="591"/>
        <item h="1" m="1" x="202"/>
        <item h="1" m="1" x="3807"/>
        <item h="1" m="1" x="2094"/>
        <item h="1" m="1" x="2354"/>
        <item h="1" m="1" x="1755"/>
        <item h="1" m="1" x="4031"/>
        <item h="1" m="1" x="3878"/>
        <item h="1" m="1" x="3564"/>
        <item h="1" m="1" x="2990"/>
        <item h="1" m="1" x="2612"/>
        <item h="1" m="1" x="166"/>
        <item h="1" m="1" x="3924"/>
        <item h="1" m="1" x="578"/>
        <item h="1" m="1" x="62"/>
        <item h="1" m="1" x="4115"/>
        <item h="1" m="1" x="3954"/>
        <item h="1" m="1" x="2183"/>
        <item h="1" m="1" x="1788"/>
        <item h="1" m="1" x="1601"/>
        <item h="1" m="1" x="1173"/>
        <item h="1" m="1" x="966"/>
        <item h="1" m="1" x="459"/>
        <item h="1" m="1" x="2826"/>
        <item h="1" m="1" x="2448"/>
        <item h="1" m="1" x="2025"/>
        <item h="1" m="1" x="1222"/>
        <item h="1" m="1" x="3643"/>
        <item h="1" m="1" x="3088"/>
        <item h="1" m="1" x="1318"/>
        <item h="1" m="1" x="3440"/>
        <item h="1" m="1" x="2823"/>
        <item h="1" m="1" x="2174"/>
        <item h="1" m="1" x="3593"/>
        <item h="1" m="1" x="3020"/>
        <item h="1" m="1" x="4140"/>
        <item h="1" m="1" x="1397"/>
        <item h="1" m="1" x="646"/>
        <item h="1" m="1" x="2853"/>
        <item h="1" m="1" x="1910"/>
        <item h="1" m="1" x="3847"/>
        <item h="1" m="1" x="3321"/>
        <item h="1" m="1" x="2906"/>
        <item h="1" m="1" x="2581"/>
        <item h="1" m="1" x="304"/>
        <item h="1" m="1" x="4161"/>
        <item h="1" m="1" x="3887"/>
        <item h="1" m="1" x="3211"/>
        <item h="1" m="1" x="1344"/>
        <item h="1" m="1" x="424"/>
        <item h="1" m="1" x="2364"/>
        <item h="1" m="1" x="989"/>
        <item h="1" m="1" x="3202"/>
        <item h="1" m="1" x="2047"/>
        <item h="1" m="1" x="3962"/>
        <item h="1" m="1" x="407"/>
        <item h="1" m="1" x="3805"/>
        <item h="1" m="1" x="3158"/>
        <item h="1" m="1" x="3776"/>
        <item h="1" m="1" x="2429"/>
        <item h="1" m="1" x="4090"/>
        <item h="1" m="1" x="252"/>
        <item h="1" m="1" x="1808"/>
        <item h="1" m="1" x="1382"/>
        <item h="1" m="1" x="979"/>
        <item h="1" m="1" x="680"/>
        <item h="1" m="1" x="248"/>
        <item h="1" m="1" x="3681"/>
        <item h="1" m="1" x="2557"/>
        <item h="1" m="1" x="2152"/>
        <item h="1" m="1" x="4153"/>
        <item h="1" m="1" x="3416"/>
        <item h="1" m="1" x="1487"/>
        <item h="1" m="1" x="895"/>
        <item h="1" m="1" x="594"/>
        <item h="1" m="1" x="4174"/>
        <item h="1" m="1" x="4082"/>
        <item h="1" m="1" x="1557"/>
        <item h="1" m="1" x="3185"/>
        <item h="1" m="1" x="2191"/>
        <item h="1" m="1" x="3176"/>
        <item h="1" m="1" x="694"/>
        <item h="1" m="1" x="4206"/>
        <item h="1" m="1" x="3450"/>
        <item h="1" m="1" x="2319"/>
        <item h="1" m="1" x="1769"/>
        <item h="1" m="1" x="2807"/>
        <item h="1" m="1" x="3424"/>
        <item h="1" m="1" x="2215"/>
        <item h="1" m="1" x="3773"/>
        <item h="1" m="1" x="982"/>
        <item h="1" m="1" x="118"/>
        <item h="1" m="1" x="980"/>
        <item h="1" m="1" x="2648"/>
        <item h="1" m="1" x="2460"/>
        <item h="1" m="1" x="232"/>
        <item h="1" m="1" x="3540"/>
        <item h="1" m="1" x="572"/>
        <item h="1" m="1" x="1967"/>
        <item h="1" m="1" x="1356"/>
        <item h="1" m="1" x="609"/>
        <item h="1" m="1" x="2622"/>
        <item h="1" m="1" x="1400"/>
        <item h="1" m="1" x="4173"/>
        <item h="1" m="1" x="1179"/>
        <item h="1" m="1" x="930"/>
        <item h="1" m="1" x="800"/>
        <item h="1" m="1" x="622"/>
        <item h="1" m="1" x="401"/>
        <item h="1" m="1" x="2769"/>
        <item h="1" m="1" x="1977"/>
        <item h="1" m="1" x="2941"/>
        <item h="1" m="1" x="3722"/>
        <item h="1" m="1" x="1277"/>
        <item h="1" m="1" x="1192"/>
        <item h="1" m="1" x="477"/>
        <item h="1" m="1" x="116"/>
        <item h="1" m="1" x="2256"/>
        <item h="1" m="1" x="3690"/>
        <item h="1" m="1" x="3569"/>
        <item h="1" m="1" x="3353"/>
        <item h="1" m="1" x="3200"/>
        <item h="1" m="1" x="2790"/>
        <item h="1" m="1" x="2355"/>
        <item h="1" m="1" x="551"/>
        <item h="1" m="1" x="169"/>
        <item h="1" m="1" x="4032"/>
        <item h="1" m="1" x="3757"/>
        <item h="1" m="1" x="582"/>
        <item h="1" m="1" x="4074"/>
        <item h="1" m="1" x="1928"/>
        <item h="1" m="1" x="2973"/>
        <item h="1" m="1" x="2772"/>
        <item h="1" m="1" x="2397"/>
        <item h="1" m="1" x="2127"/>
        <item h="1" m="1" x="1789"/>
        <item h="1" m="1" x="1319"/>
        <item h="1" m="1" x="2184"/>
        <item h="1" m="1" x="1226"/>
        <item h="1" m="1" x="2026"/>
        <item h="1" m="1" x="3791"/>
        <item h="1" m="1" x="3510"/>
        <item h="1" m="1" x="3341"/>
        <item h="1" m="1" x="2928"/>
        <item h="1" m="1" x="1414"/>
        <item h="1" m="1" x="1274"/>
        <item h="1" m="1" x="3480"/>
        <item h="1" m="1" x="2876"/>
        <item h="1" m="1" x="2439"/>
        <item h="1" m="1" x="437"/>
        <item h="1" m="1" x="183"/>
        <item h="1" m="1" x="4102"/>
        <item h="1" m="1" x="3945"/>
        <item h="1" m="1" x="3677"/>
        <item h="1" m="1" x="2210"/>
        <item h="1" m="1" x="1642"/>
        <item h="1" m="1" x="1396"/>
        <item h="1" m="1" x="871"/>
        <item h="1" m="1" x="3070"/>
        <item h="1" m="1" x="2320"/>
        <item h="1" m="1" x="1693"/>
        <item h="1" m="1" x="2705"/>
        <item h="1" m="1" x="2167"/>
        <item h="1" m="1" x="4198"/>
        <item h="1" m="1" x="3890"/>
        <item h="1" m="1" x="3534"/>
        <item h="1" m="1" x="3155"/>
        <item h="1" m="1" x="1511"/>
        <item h="1" m="1" x="1618"/>
        <item h="1" m="1" x="632"/>
        <item h="1" m="1" x="1901"/>
        <item h="1" m="1" x="2892"/>
        <item h="1" m="1" x="3686"/>
        <item h="1" m="1" x="282"/>
        <item h="1" m="1" x="1156"/>
        <item h="1" m="1" x="3141"/>
        <item h="1" m="1" x="2993"/>
        <item h="1" m="1" x="2421"/>
        <item h="1" m="1" x="139"/>
        <item h="1" m="1" x="4186"/>
        <item h="1" m="1" x="3724"/>
        <item h="1" m="1" x="3193"/>
        <item h="1" m="1" x="1328"/>
        <item h="1" m="1" x="709"/>
        <item h="1" m="1" x="1373"/>
        <item h="1" m="1" x="3036"/>
        <item h="1" m="1" x="2451"/>
        <item h="1" m="1" x="1840"/>
        <item h="1" m="1" x="1227"/>
        <item h="1" m="1" x="3482"/>
        <item h="1" m="1" x="2636"/>
        <item h="1" m="1" x="2027"/>
        <item h="1" m="1" x="3948"/>
        <item h="1" m="1" x="3645"/>
        <item h="1" m="1" x="3091"/>
        <item h="1" m="1" x="1657"/>
        <item h="1" m="1" x="1760"/>
        <item h="1" m="1" x="1154"/>
        <item h="1" m="1" x="4045"/>
        <item h="1" m="1" x="2523"/>
        <item h="1" m="1" x="4109"/>
        <item h="1" m="1" x="1527"/>
        <item h="1" m="1" x="1761"/>
        <item h="1" m="1" x="1955"/>
        <item h="1" m="1" x="3625"/>
        <item h="1" m="1" x="3206"/>
        <item h="1" m="1" x="2797"/>
        <item h="1" m="1" x="2489"/>
        <item h="1" m="1" x="172"/>
        <item h="1" m="1" x="72"/>
        <item h="1" m="1" x="4124"/>
        <item h="1" m="1" x="3966"/>
        <item h="1" m="1" x="3762"/>
        <item h="1" m="1" x="3661"/>
        <item h="1" m="1" x="3492"/>
        <item h="1" m="1" x="3322"/>
        <item h="1" m="1" x="3110"/>
        <item h="1" m="1" x="2908"/>
        <item h="1" m="1" x="1626"/>
        <item h="1" m="1" x="1386"/>
        <item h="1" m="1" x="738"/>
        <item h="1" m="1" x="2382"/>
        <item h="1" m="1" x="3892"/>
        <item h="1" m="1" x="3218"/>
        <item h="1" m="1" x="178"/>
        <item h="1" m="1" x="2292"/>
        <item h="1" m="1" x="3390"/>
        <item h="1" m="1" x="2765"/>
        <item h="1" m="1" x="313"/>
        <item h="1" m="1" x="2902"/>
        <item h="1" m="1" x="2696"/>
        <item h="1" m="1" x="2305"/>
        <item h="1" m="1" x="2100"/>
        <item h="1" m="1" x="1725"/>
        <item h="1" m="1" x="1509"/>
        <item h="1" m="1" x="1246"/>
        <item h="1" m="1" x="4232"/>
        <item h="1" m="1" x="2573"/>
        <item h="1" m="1" x="2369"/>
        <item h="1" m="1" x="2158"/>
        <item h="1" m="1" x="345"/>
        <item h="1" m="1" x="798"/>
        <item h="1" m="1" x="1159"/>
        <item h="1" m="1" x="2010"/>
        <item h="1" m="1" x="1645"/>
        <item h="1" m="1" x="647"/>
        <item h="1" m="1" x="2492"/>
        <item h="1" m="1" x="2380"/>
        <item h="1" m="1" x="4200"/>
        <item h="1" m="1" x="3848"/>
        <item h="1" m="1" x="3582"/>
        <item h="1" m="1" x="3217"/>
        <item h="1" m="1" x="1579"/>
        <item h="1" m="1" x="1430"/>
        <item h="1" m="1" x="1025"/>
        <item h="1" m="1" x="1482"/>
        <item h="1" m="1" x="3516"/>
        <item h="1" m="1" x="2931"/>
        <item h="1" m="1" x="2345"/>
        <item h="1" m="1" x="2137"/>
        <item h="1" m="1" x="4023"/>
        <item h="1" m="1" x="3556"/>
        <item h="1" m="1" x="3182"/>
        <item h="1" m="1" x="1464"/>
        <item h="1" m="1" x="696"/>
        <item h="1" m="1" x="1148"/>
        <item h="1" m="1" x="948"/>
        <item h="1" m="1" x="2350"/>
        <item h="1" m="1" x="1621"/>
        <item h="1" m="1" x="808"/>
        <item h="1" m="1" x="3253"/>
        <item h="1" m="1" x="1848"/>
        <item h="1" m="1" x="1613"/>
        <item h="1" m="1" x="1437"/>
        <item h="1" m="1" x="3955"/>
        <item h="1" m="1" x="2030"/>
        <item h="1" m="1" x="1673"/>
        <item h="1" m="1" x="1432"/>
        <item h="1" m="1" x="1027"/>
        <item h="1" m="1" x="3457"/>
        <item h="1" m="1" x="3183"/>
        <item h="1" m="1" x="2980"/>
        <item h="1" m="1" x="1704"/>
        <item h="1" m="1" x="1550"/>
        <item h="1" m="1" x="1326"/>
        <item h="1" m="1" x="2879"/>
        <item h="1" m="1" x="185"/>
        <item h="1" m="1" x="3946"/>
        <item h="1" m="1" x="3293"/>
        <item h="1" m="1" x="222"/>
        <item h="1" m="1" x="2886"/>
        <item h="1" m="1" x="1561"/>
        <item h="1" m="1" x="3875"/>
        <item h="1" m="1" x="3346"/>
        <item h="1" m="1" x="2985"/>
        <item h="1" m="1" x="2607"/>
        <item h="1" m="1" x="2414"/>
        <item h="1" m="1" x="716"/>
        <item h="1" m="1" x="3096"/>
        <item h="1" m="1" x="1624"/>
        <item h="1" m="1" x="810"/>
        <item h="1" m="1" x="2843"/>
        <item h="1" m="1" x="1441"/>
        <item h="1" m="1" x="461"/>
        <item h="1" m="1" x="99"/>
        <item h="1" m="1" x="3798"/>
        <item h="1" m="1" x="2694"/>
        <item h="1" m="1" x="2301"/>
        <item h="1" m="1" x="2099"/>
        <item h="1" m="1" x="1952"/>
        <item h="1" m="1" x="105"/>
        <item h="1" m="1" x="4156"/>
        <item h="1" m="1" x="235"/>
        <item h="1" m="1" x="1223"/>
        <item h="1" m="1" x="1020"/>
        <item h="1" m="1" x="844"/>
        <item h="1" m="1" x="667"/>
        <item h="1" m="1" x="514"/>
        <item h="1" m="1" x="288"/>
        <item h="1" m="1" x="137"/>
        <item h="1" m="1" x="3410"/>
        <item h="1" m="1" x="2611"/>
        <item h="1" m="1" x="1370"/>
        <item h="1" m="1" x="190"/>
        <item h="1" m="1" x="101"/>
        <item h="1" m="1" x="4111"/>
        <item h="1" m="1" x="3990"/>
        <item h="1" m="1" x="2889"/>
        <item h="1" m="1" x="2684"/>
        <item h="1" m="1" x="2526"/>
        <item h="1" m="1" x="1286"/>
        <item h="1" m="1" x="1568"/>
        <item h="1" m="1" x="787"/>
        <item h="1" m="1" x="78"/>
        <item h="1" m="1" x="4094"/>
        <item h="1" m="1" x="3936"/>
        <item h="1" m="1" x="3635"/>
        <item h="1" m="1" x="3250"/>
        <item h="1" m="1" x="2780"/>
        <item h="1" m="1" x="2212"/>
        <item h="1" m="1" x="1957"/>
        <item h="1" m="1" x="1824"/>
        <item h="1" m="1" x="2116"/>
        <item h="1" m="1" x="1592"/>
        <item h="1" m="1" x="1165"/>
        <item h="1" m="1" x="931"/>
        <item h="1" m="1" x="4224"/>
        <item h="1" m="1" x="4088"/>
        <item h="1" m="1" x="3883"/>
        <item h="1" m="1" x="3772"/>
        <item h="1" m="1" x="4222"/>
        <item h="1" m="1" x="3927"/>
        <item h="1" m="1" x="3766"/>
        <item h="1" m="1" x="1897"/>
        <item h="1" m="1" x="1292"/>
        <item h="1" m="1" x="946"/>
        <item h="1" m="1" x="581"/>
        <item h="1" m="1" x="194"/>
        <item h="1" m="1" x="107"/>
        <item h="1" m="1" x="4157"/>
        <item h="1" m="1" x="3995"/>
        <item h="1" m="1" x="3802"/>
        <item h="1" m="1" x="3487"/>
        <item h="1" m="1" x="3310"/>
        <item h="1" m="1" x="4028"/>
        <item h="1" m="1" x="3720"/>
        <item h="1" m="1" x="3608"/>
        <item h="1" m="1" x="3452"/>
        <item h="1" m="1" x="2043"/>
        <item h="1" m="1" x="3314"/>
        <item h="1" m="1" x="2695"/>
        <item h="1" m="1" x="3473"/>
        <item h="1" m="1" x="3822"/>
        <item h="1" m="1" x="3669"/>
        <item h="1" m="1" x="1256"/>
        <item h="1" m="1" x="820"/>
        <item h="1" m="1" x="3528"/>
        <item h="1" m="1" x="2952"/>
        <item h="1" m="1" x="521"/>
        <item h="1" m="1" x="4085"/>
        <item h="1" m="1" x="152"/>
        <item h="1" m="1" x="4204"/>
        <item h="1" m="1" x="761"/>
        <item h="1" m="1" x="199"/>
        <item h="1" m="1" x="4163"/>
        <item h="1" m="1" x="2463"/>
        <item h="1" m="1" x="348"/>
        <item h="1" m="1" x="3973"/>
        <item h="1" m="1" x="3670"/>
        <item h="1" m="1" x="2442"/>
        <item h="1" m="1" x="1972"/>
        <item h="1" m="1" x="1774"/>
        <item h="1" m="1" x="1659"/>
        <item h="1" m="1" x="4058"/>
        <item h="1" m="1" x="3898"/>
        <item h="1" m="1" x="3738"/>
        <item h="1" m="1" x="3590"/>
        <item h="1" m="1" x="3435"/>
        <item h="1" m="1" x="3228"/>
        <item h="1" m="1" x="3017"/>
        <item h="1" m="1" x="2869"/>
        <item h="1" m="1" x="564"/>
        <item h="1" m="1" x="219"/>
        <item h="1" m="1" x="562"/>
        <item h="1" m="1" x="309"/>
        <item h="1" m="1" x="2362"/>
        <item h="1" m="1" x="3673"/>
        <item h="1" m="1" x="3550"/>
        <item h="1" m="1" x="3335"/>
        <item h="1" m="1" x="1462"/>
        <item h="1" m="1" x="996"/>
        <item h="1" m="1" x="3713"/>
        <item h="1" m="1" x="1460"/>
        <item h="1" m="1" x="1056"/>
        <item h="1" m="1" x="869"/>
        <item h="1" m="1" x="693"/>
        <item h="1" m="1" x="537"/>
        <item h="1" m="1" x="327"/>
        <item h="1" m="1" x="3788"/>
        <item h="1" m="1" x="3227"/>
        <item h="1" m="1" x="2895"/>
        <item h="1" m="1" x="799"/>
        <item h="1" m="1" x="671"/>
        <item h="1" m="1" x="520"/>
        <item h="1" m="1" x="295"/>
        <item h="1" m="1" x="2328"/>
        <item h="1" m="1" x="4176"/>
        <item h="1" m="1" x="2391"/>
        <item h="1" m="1" x="1973"/>
        <item h="1" m="1" x="780"/>
        <item h="1" m="1" x="603"/>
        <item h="1" m="1" x="428"/>
        <item h="1" m="1" x="217"/>
        <item h="1" m="1" x="4137"/>
        <item h="1" m="1" x="3976"/>
        <item h="1" m="1" x="2860"/>
        <item h="1" m="1" x="1948"/>
        <item h="1" m="1" x="1341"/>
        <item h="1" m="1" x="1150"/>
        <item h="1" m="1" x="950"/>
        <item h="1" m="1" x="774"/>
        <item h="1" m="1" x="2423"/>
        <item h="1" m="1" x="2203"/>
        <item h="1" m="1" x="1815"/>
        <item h="1" m="1" x="1634"/>
        <item h="1" m="1" x="4079"/>
        <item h="1" m="1" x="3926"/>
        <item h="1" m="1" x="4141"/>
        <item h="1" m="1" x="3504"/>
        <item h="1" m="1" x="620"/>
        <item h="1" m="1" x="518"/>
        <item h="1" m="1" x="236"/>
        <item h="1" m="1" x="1504"/>
        <item h="1" m="1" x="1097"/>
        <item h="1" m="1" x="908"/>
        <item h="1" m="1" x="3146"/>
        <item h="1" m="1" x="3831"/>
        <item h="1" m="1" x="3821"/>
        <item h="1" m="1" x="3794"/>
        <item h="1" m="1" x="3749"/>
        <item h="1" m="1" x="3731"/>
        <item h="1" m="1" x="3546"/>
        <item h="1" m="1" x="2181"/>
        <item h="1" m="1" x="1787"/>
        <item h="1" m="1" x="965"/>
        <item h="1" m="1" x="795"/>
        <item h="1" m="1" x="3179"/>
        <item h="1" m="1" x="2776"/>
        <item h="1" m="1" x="2600"/>
        <item h="1" m="1" x="699"/>
        <item h="1" m="1" x="542"/>
        <item h="1" m="1" x="335"/>
        <item h="1" m="1" x="4209"/>
        <item h="1" m="1" x="3913"/>
        <item h="1" m="1" x="4069"/>
        <item h="1" m="1" x="3745"/>
        <item h="1" m="1" x="3600"/>
        <item h="1" m="1" x="563"/>
        <item h="1" m="1" x="548"/>
        <item h="1" m="1" x="543"/>
        <item h="1" m="1" x="534"/>
        <item h="1" m="1" x="529"/>
        <item h="1" m="1" x="524"/>
        <item h="1" m="1" x="522"/>
        <item h="1" m="1" x="510"/>
        <item h="1" m="1" x="4025"/>
        <item h="1" m="1" x="3779"/>
        <item h="1" m="1" x="3765"/>
        <item h="1" m="1" x="2589"/>
        <item h="1" m="1" x="2582"/>
        <item h="1" m="1" x="2574"/>
        <item h="1" m="1" x="1102"/>
        <item h="1" m="1" x="1090"/>
        <item h="1" m="1" x="1080"/>
        <item h="1" m="1" x="1060"/>
        <item h="1" m="1" x="1057"/>
        <item h="1" m="1" x="1040"/>
        <item h="1" m="1" x="2725"/>
        <item h="1" m="1" x="2717"/>
        <item h="1" m="1" x="2707"/>
        <item h="1" m="1" x="2698"/>
        <item h="1" m="1" x="2690"/>
        <item h="1" m="1" x="2682"/>
        <item h="1" m="1" x="2678"/>
        <item h="1" m="1" x="2673"/>
        <item h="1" m="1" x="2668"/>
        <item h="1" m="1" x="2662"/>
        <item h="1" m="1" x="2774"/>
        <item h="1" m="1" x="2752"/>
        <item h="1" m="1" x="3617"/>
        <item h="1" m="1" x="1899"/>
        <item h="1" m="1" x="2580"/>
        <item h="1" m="1" x="1163"/>
        <item h="1" m="1" x="1162"/>
        <item h="1" m="1" x="1141"/>
        <item h="1" m="1" x="1135"/>
        <item h="1" m="1" x="1119"/>
        <item h="1" m="1" x="1113"/>
        <item h="1" m="1" x="1105"/>
        <item h="1" m="1" x="1094"/>
        <item h="1" m="1" x="1087"/>
        <item h="1" m="1" x="1083"/>
        <item h="1" m="1" x="1073"/>
        <item h="1" m="1" x="1062"/>
        <item h="1" m="1" x="3373"/>
        <item h="1" m="1" x="3360"/>
        <item h="1" m="1" x="1350"/>
        <item h="1" m="1" x="4024"/>
        <item h="1" m="1" x="4015"/>
        <item h="1" m="1" x="4004"/>
        <item h="1" m="1" x="3999"/>
        <item h="1" m="1" x="3992"/>
        <item h="1" m="1" x="3981"/>
        <item h="1" m="1" x="3949"/>
        <item h="1" m="1" x="4048"/>
        <item h="1" m="1" x="4038"/>
        <item h="1" m="1" x="2509"/>
        <item h="1" m="1" x="4178"/>
        <item h="1" m="1" x="2069"/>
        <item h="1" m="1" x="1701"/>
        <item h="1" m="1" x="1471"/>
        <item h="1" m="1" x="2277"/>
        <item h="1" m="1" x="1873"/>
        <item h="1" m="1" x="558"/>
        <item h="1" m="1" x="721"/>
        <item h="1" m="1" x="969"/>
        <item h="1" m="1" x="1177"/>
        <item h="1" m="1" x="1369"/>
        <item h="1" m="1" x="1604"/>
        <item h="1" m="1" x="1791"/>
        <item h="1" m="1" x="1982"/>
        <item h="1" m="1" x="2832"/>
        <item h="1" m="1" x="2825"/>
        <item h="1" m="1" x="2816"/>
        <item h="1" m="1" x="2804"/>
        <item h="1" m="1" x="2706"/>
        <item h="1" m="1" x="2687"/>
        <item h="1" m="1" x="3567"/>
        <item h="1" m="1" x="3563"/>
        <item h="1" m="1" x="3554"/>
        <item h="1" m="1" x="637"/>
        <item h="1" m="1" x="627"/>
        <item h="1" m="1" x="621"/>
        <item h="1" m="1" x="610"/>
        <item h="1" m="1" x="606"/>
        <item h="1" m="1" x="595"/>
        <item h="1" m="1" x="592"/>
        <item h="1" m="1" x="584"/>
        <item h="1" m="1" x="576"/>
        <item h="1" m="1" x="162"/>
        <item h="1" m="1" x="2732"/>
        <item h="1" m="1" x="2720"/>
        <item h="1" m="1" x="1300"/>
        <item h="1" m="1" x="1284"/>
        <item h="1" m="1" x="1280"/>
        <item h="1" m="1" x="1264"/>
        <item h="1" m="1" x="2945"/>
        <item h="1" m="1" x="2250"/>
        <item h="1" m="1" x="2226"/>
        <item h="1" m="1" x="2205"/>
        <item h="1" m="1" x="1797"/>
        <item h="1" m="1" x="1759"/>
        <item h="1" m="1" x="1742"/>
        <item h="1" m="1" x="3903"/>
        <item h="1" m="1" x="1346"/>
        <item h="1" m="1" x="1954"/>
        <item h="1" m="1" x="2157"/>
        <item h="1" m="1" x="2835"/>
        <item h="1" m="1" x="2924"/>
        <item h="1" m="1" x="1861"/>
        <item h="1" m="1" x="2718"/>
        <item h="1" m="1" x="2306"/>
        <item h="1" m="1" x="4097"/>
        <item h="1" m="1" x="1075"/>
        <item h="1" m="1" x="2294"/>
        <item h="1" m="1" x="2686"/>
        <item h="1" m="1" x="750"/>
        <item h="1" m="1" x="1211"/>
        <item h="1" m="1" x="1204"/>
        <item h="1" m="1" x="1194"/>
        <item h="1" m="1" x="1187"/>
        <item h="1" m="1" x="1172"/>
        <item h="1" m="1" x="1166"/>
        <item h="1" m="1" x="1153"/>
        <item h="1" m="1" x="2644"/>
        <item h="1" m="1" x="2410"/>
        <item h="1" m="1" x="416"/>
        <item h="1" m="1" x="406"/>
        <item h="1" m="1" x="371"/>
        <item h="1" m="1" x="4132"/>
        <item h="1" m="1" x="338"/>
        <item h="1" m="1" x="4211"/>
        <item h="1" m="1" x="3916"/>
        <item h="1" m="1" x="1313"/>
        <item h="1" m="1" x="744"/>
        <item h="1" m="1" x="391"/>
        <item h="1" m="1" x="2171"/>
        <item h="1" m="1" x="1772"/>
        <item h="1" m="1" x="2106"/>
        <item h="1" m="1" x="2017"/>
        <item h="1" m="1" x="1821"/>
        <item h="1" m="1" x="1702"/>
        <item h="1" m="1" x="2353"/>
        <item h="1" m="1" x="2039"/>
        <item h="1" m="1" x="3446"/>
        <item h="1" m="1" x="2304"/>
        <item h="1" m="1" x="3432"/>
        <item h="1" m="1" x="3420"/>
        <item h="1" m="1" x="3411"/>
        <item h="1" m="1" x="3402"/>
        <item h="1" m="1" x="3396"/>
        <item h="1" m="1" x="3382"/>
        <item h="1" m="1" x="3265"/>
        <item h="1" m="1" x="4133"/>
        <item h="1" m="1" x="3970"/>
        <item h="1" m="1" x="3668"/>
        <item h="1" m="1" x="3117"/>
        <item h="1" m="1" x="2715"/>
        <item h="1" m="1" x="818"/>
        <item h="1" m="1" x="3245"/>
        <item h="1" m="1" x="3230"/>
        <item h="1" m="1" x="3222"/>
        <item h="1" m="1" x="3213"/>
        <item h="1" m="1" x="3205"/>
        <item h="1" m="1" x="3194"/>
        <item h="1" m="1" x="3188"/>
        <item h="1" m="1" x="3177"/>
        <item h="1" m="1" x="3173"/>
        <item h="1" m="1" x="3159"/>
        <item h="1" m="1" x="3154"/>
        <item h="1" m="1" x="3148"/>
        <item h="1" m="1" x="3129"/>
        <item h="1" m="1" x="463"/>
        <item h="1" m="1" x="358"/>
        <item h="1" m="1" x="286"/>
        <item h="1" m="1" x="3448"/>
        <item h="1" m="1" x="3443"/>
        <item h="1" m="1" x="3428"/>
        <item h="1" m="1" x="3412"/>
        <item h="1" m="1" x="3405"/>
        <item h="1" m="1" x="3386"/>
        <item h="1" m="1" x="3377"/>
        <item h="1" m="1" x="3344"/>
        <item h="1" m="1" x="3558"/>
        <item h="1" m="1" x="3870"/>
        <item h="1" m="1" x="1593"/>
        <item h="1" m="1" x="3470"/>
        <item h="1" m="1" x="2550"/>
        <item h="1" m="1" x="90"/>
        <item h="1" m="1" x="515"/>
        <item h="1" m="1" x="506"/>
        <item h="1" m="1" x="498"/>
        <item h="1" m="1" x="488"/>
        <item h="1" m="1" x="3795"/>
        <item h="1" m="1" x="613"/>
        <item h="1" m="1" x="3168"/>
        <item h="1" m="1" x="3545"/>
        <item h="1" m="1" x="3893"/>
        <item h="1" m="1" x="3839"/>
        <item h="1" m="1" x="972"/>
        <item h="1" m="1" x="970"/>
        <item h="1" m="1" x="961"/>
        <item h="1" m="1" x="1001"/>
        <item h="1" m="1" x="985"/>
        <item h="1" m="1" x="978"/>
        <item h="1" m="1" x="1077"/>
        <item h="1" m="1" x="1067"/>
        <item h="1" m="1" x="1054"/>
        <item h="1" m="1" x="141"/>
        <item h="1" m="1" x="3181"/>
        <item h="1" m="1" x="3166"/>
        <item h="1" m="1" x="3160"/>
        <item h="1" m="1" x="3156"/>
        <item h="1" m="1" x="3124"/>
        <item h="1" m="1" x="2071"/>
        <item h="1" m="1" x="439"/>
        <item h="1" m="1" x="851"/>
        <item h="1" m="1" x="817"/>
        <item h="1" m="1" x="793"/>
        <item h="1" m="1" x="1201"/>
        <item h="1" m="1" x="3299"/>
        <item h="1" m="1" x="4128"/>
        <item h="1" m="1" x="4125"/>
        <item h="1" m="1" x="4114"/>
        <item h="1" m="1" x="4101"/>
        <item h="1" m="1" x="4091"/>
        <item h="1" m="1" x="4081"/>
        <item h="1" m="1" x="4075"/>
        <item h="1" m="1" x="4065"/>
        <item h="1" m="1" x="168"/>
        <item h="1" m="1" x="157"/>
        <item h="1" m="1" x="149"/>
        <item h="1" m="1" x="136"/>
        <item h="1" m="1" x="132"/>
        <item h="1" m="1" x="122"/>
        <item h="1" m="1" x="115"/>
        <item h="1" m="1" x="3281"/>
        <item h="1" m="1" x="2808"/>
        <item h="1" m="1" x="775"/>
        <item h="1" m="1" x="1278"/>
        <item h="1" m="1" x="2336"/>
        <item h="1" m="1" x="1836"/>
        <item h="1" m="1" x="400"/>
        <item h="1" m="1" x="392"/>
        <item h="1" m="1" x="382"/>
        <item h="1" m="1" x="377"/>
        <item h="1" m="1" x="367"/>
        <item h="1" m="1" x="363"/>
        <item h="1" m="1" x="357"/>
        <item h="1" m="1" x="351"/>
        <item h="1" m="1" x="342"/>
        <item h="1" m="1" x="334"/>
        <item h="1" m="1" x="326"/>
        <item h="1" m="1" x="318"/>
        <item h="1" m="1" x="307"/>
        <item h="1" m="1" x="300"/>
        <item h="1" m="1" x="294"/>
        <item h="1" m="1" x="284"/>
        <item h="1" m="1" x="277"/>
        <item h="1" m="1" x="269"/>
        <item h="1" m="1" x="263"/>
        <item h="1" m="1" x="462"/>
        <item h="1" m="1" x="452"/>
        <item h="1" m="1" x="444"/>
        <item h="1" m="1" x="433"/>
        <item h="1" m="1" x="425"/>
        <item h="1" m="1" x="422"/>
        <item h="1" m="1" x="414"/>
        <item h="1" m="1" x="409"/>
        <item h="1" m="1" x="675"/>
        <item h="1" m="1" x="670"/>
        <item h="1" m="1" x="663"/>
        <item h="1" m="1" x="601"/>
        <item h="1" m="1" x="588"/>
        <item h="1" m="1" x="583"/>
        <item h="1" m="1" x="575"/>
        <item h="1" m="1" x="571"/>
        <item h="1" m="1" x="3103"/>
        <item h="1" m="1" x="4181"/>
        <item h="1" m="1" x="3648"/>
        <item h="1" m="1" x="1279"/>
        <item h="1" m="1" x="1106"/>
        <item h="1" m="1" x="1084"/>
        <item h="1" m="1" x="2817"/>
        <item h="1" m="1" x="2801"/>
        <item h="1" m="1" x="2794"/>
        <item h="1" m="1" x="2785"/>
        <item h="1" m="1" x="2778"/>
        <item h="1" m="1" x="2775"/>
        <item h="1" m="1" x="2757"/>
        <item h="1" m="1" x="2753"/>
        <item h="1" m="1" x="2745"/>
        <item h="1" m="1" x="2742"/>
        <item h="1" m="1" x="2735"/>
        <item h="1" m="1" x="2731"/>
        <item h="1" m="1" x="2110"/>
        <item h="1" m="1" x="337"/>
        <item h="1" m="1" x="3083"/>
        <item h="1" m="1" x="3072"/>
        <item h="1" m="1" x="3066"/>
        <item h="1" m="1" x="3055"/>
        <item h="1" m="1" x="3047"/>
        <item h="1" m="1" x="3037"/>
        <item h="1" m="1" x="3029"/>
        <item h="1" m="1" x="3016"/>
        <item h="1" m="1" x="3010"/>
        <item h="1" m="1" x="2995"/>
        <item h="1" m="1" x="2981"/>
        <item h="1" m="1" x="2970"/>
        <item h="1" m="1" x="2961"/>
        <item h="1" m="1" x="2954"/>
        <item h="1" m="1" x="2948"/>
        <item h="1" m="1" x="2937"/>
        <item h="1" m="1" x="2922"/>
        <item h="1" m="1" x="2913"/>
        <item h="1" m="1" x="690"/>
        <item h="1" m="1" x="2861"/>
        <item h="1" m="1" x="4168"/>
        <item h="1" m="1" x="4171"/>
        <item h="1" m="1" x="92"/>
        <item h="1" m="1" x="1446"/>
        <item h="1" m="1" x="1428"/>
        <item h="1" m="1" x="1402"/>
        <item h="1" m="1" x="1347"/>
        <item h="1" m="1" x="3938"/>
        <item h="1" m="1" x="2815"/>
        <item h="1" m="1" x="2252"/>
        <item h="1" m="1" x="4063"/>
        <item h="1" m="1" x="2554"/>
        <item h="1" m="1" x="2925"/>
        <item h="1" m="1" x="4175"/>
        <item h="1" m="1" x="1577"/>
        <item h="1" m="1" x="1571"/>
        <item h="1" m="1" x="1512"/>
        <item h="1" m="1" x="1497"/>
        <item h="1" m="1" x="1476"/>
        <item h="1" m="1" x="2420"/>
        <item h="1" m="1" x="3537"/>
        <item h="1" m="1" x="525"/>
        <item h="1" m="1" x="306"/>
        <item h="1" m="1" x="146"/>
        <item h="1" m="1" x="4199"/>
        <item h="1" m="1" x="2089"/>
        <item h="1" m="1" x="1714"/>
        <item h="1" m="1" x="1490"/>
        <item h="1" m="1" x="1287"/>
        <item h="1" m="1" x="1088"/>
        <item h="1" m="1" x="519"/>
        <item h="1" m="1" x="3514"/>
        <item h="1" m="1" x="2884"/>
        <item h="1" m="1" x="298"/>
        <item h="1" m="1" x="2245"/>
        <item h="1" m="1" x="2219"/>
        <item h="1" m="1" x="2197"/>
        <item h="1" m="1" x="2178"/>
        <item h="1" m="1" x="2933"/>
        <item h="1" m="1" x="4188"/>
        <item h="1" m="1" x="1609"/>
        <item h="1" m="1" x="1595"/>
        <item h="1" m="1" x="1575"/>
        <item h="1" m="1" x="1559"/>
        <item h="1" m="1" x="1515"/>
        <item h="1" m="1" x="1478"/>
        <item h="1" m="1" x="1452"/>
        <item h="1" m="1" x="1420"/>
        <item h="1" m="1" x="1395"/>
        <item h="1" m="1" x="611"/>
        <item h="1" m="1" x="1653"/>
        <item h="1" m="1" x="1616"/>
        <item h="1" m="1" x="1588"/>
        <item h="1" m="1" x="1567"/>
        <item h="1" m="1" x="1544"/>
        <item h="1" m="1" x="1491"/>
        <item h="1" m="1" x="1472"/>
        <item h="1" m="1" x="648"/>
        <item h="1" m="1" x="641"/>
        <item h="1" m="1" x="4146"/>
        <item h="1" m="1" x="1443"/>
        <item h="1" m="1" x="1410"/>
        <item h="1" m="1" x="1625"/>
        <item h="1" m="1" x="2036"/>
        <item h="1" m="1" x="1995"/>
        <item h="1" m="1" x="1805"/>
        <item h="1" m="1" x="951"/>
        <item h="1" m="1" x="1633"/>
        <item h="1" m="1" x="1507"/>
        <item h="1" m="1" x="1458"/>
        <item h="1" m="1" x="1399"/>
        <item h="1" m="1" x="533"/>
        <item h="1" m="1" x="725"/>
        <item h="1" m="1" x="387"/>
        <item h="1" m="1" x="1405"/>
        <item h="1" m="1" x="70"/>
        <item h="1" m="1" x="4148"/>
        <item h="1" m="1" x="2898"/>
        <item h="1" m="1" x="2883"/>
        <item h="1" m="1" x="2493"/>
        <item h="1" m="1" x="2822"/>
        <item h="1" m="1" x="3627"/>
        <item h="1" m="1" x="2729"/>
        <item h="1" m="1" x="201"/>
        <item h="1" m="1" x="2406"/>
        <item h="1" m="1" x="2390"/>
        <item h="1" m="1" x="2383"/>
        <item h="1" m="1" x="2375"/>
        <item h="1" m="1" x="2346"/>
        <item h="1" m="1" x="2340"/>
        <item h="1" m="1" x="2321"/>
        <item h="1" m="1" x="2267"/>
        <item h="1" m="1" x="3778"/>
        <item h="1" m="1" x="4131"/>
        <item h="1" m="1" x="2204"/>
        <item h="1" m="1" x="1999"/>
        <item h="1" m="1" x="1816"/>
        <item h="1" m="1" x="791"/>
        <item h="1" m="1" x="2533"/>
        <item h="1" m="1" x="464"/>
        <item h="1" m="1" x="436"/>
        <item h="1" m="1" x="427"/>
        <item h="1" m="1" x="336"/>
        <item h="1" m="1" x="328"/>
        <item h="1" m="1" x="310"/>
        <item h="1" m="1" x="302"/>
        <item h="1" m="1" x="264"/>
        <item h="1" m="1" x="93"/>
        <item h="1" m="1" x="3787"/>
        <item h="1" m="1" x="897"/>
        <item h="1" m="1" x="726"/>
        <item h="1" m="1" x="4029"/>
        <item h="1" m="1" x="3991"/>
        <item h="1" m="1" x="3972"/>
        <item h="1" m="1" x="501"/>
        <item h="1" m="1" x="1267"/>
        <item h="1" m="1" x="1233"/>
        <item h="1" m="1" x="3781"/>
        <item h="1" m="1" x="1190"/>
        <item h="1" m="1" x="1160"/>
        <item h="1" m="1" x="1032"/>
        <item h="1" m="1" x="3872"/>
        <item h="1" m="1" x="2457"/>
        <item h="1" m="1" x="1412"/>
        <item h="1" m="1" x="590"/>
        <item h="1" m="1" x="941"/>
        <item h="1" m="1" x="1329"/>
        <item h="1" m="1" x="1322"/>
        <item h="1" m="1" x="1316"/>
        <item h="1" m="1" x="1305"/>
        <item h="1" m="1" x="1308"/>
        <item h="1" m="1" x="1293"/>
        <item h="1" m="1" x="1302"/>
        <item h="1" m="1" x="1275"/>
        <item h="1" m="1" x="1268"/>
        <item h="1" m="1" x="1260"/>
        <item h="1" m="1" x="1245"/>
        <item h="1" m="1" x="1236"/>
        <item h="1" m="1" x="1230"/>
        <item h="1" m="1" x="1218"/>
        <item h="1" m="1" x="1209"/>
        <item h="1" m="1" x="1199"/>
        <item h="1" m="1" x="1186"/>
        <item h="1" m="1" x="2522"/>
        <item h="1" m="1" x="2480"/>
        <item h="1" m="1" x="2458"/>
        <item h="1" m="1" x="2405"/>
        <item h="1" m="1" x="1037"/>
        <item h="1" m="1" x="2018"/>
        <item h="1" m="1" x="3684"/>
        <item h="1" m="1" x="1387"/>
        <item h="1" m="1" x="2190"/>
        <item h="1" m="1" x="3464"/>
        <item h="1" m="1" x="3149"/>
        <item h="1" m="1" x="3130"/>
        <item h="1" m="1" x="3108"/>
        <item h="1" m="1" x="2949"/>
        <item h="1" m="1" x="2942"/>
        <item h="1" m="1" x="2917"/>
        <item h="1" m="1" x="2912"/>
        <item h="1" m="1" x="2890"/>
        <item h="1" m="1" x="2864"/>
        <item h="1" m="1" x="2840"/>
        <item h="1" m="1" x="2632"/>
        <item h="1" m="1" x="2968"/>
        <item h="1" m="1" x="668"/>
        <item h="1" m="1" x="2541"/>
        <item h="1" m="1" x="2525"/>
        <item h="1" m="1" x="2520"/>
        <item h="1" m="1" x="2486"/>
        <item h="1" m="1" x="2476"/>
        <item h="1" m="1" x="2467"/>
        <item h="1" m="1" x="2456"/>
        <item h="1" m="1" x="2394"/>
        <item h="1" m="1" x="2387"/>
        <item h="1" m="1" x="2378"/>
        <item h="1" m="1" x="2372"/>
        <item h="1" m="1" x="2316"/>
        <item h="1" m="1" x="2309"/>
        <item h="1" m="1" x="1907"/>
        <item h="1" m="1" x="1902"/>
        <item h="1" m="1" x="1885"/>
        <item h="1" m="1" x="1881"/>
        <item h="1" m="1" x="1872"/>
        <item h="1" m="1" x="1865"/>
        <item h="1" m="1" x="1862"/>
        <item h="1" m="1" x="1857"/>
        <item h="1" m="1" x="1847"/>
        <item h="1" m="1" x="1832"/>
        <item h="1" m="1" x="1796"/>
        <item h="1" m="1" x="1333"/>
        <item h="1" m="1" x="3467"/>
        <item h="1" m="1" x="3624"/>
        <item h="1" m="1" x="4087"/>
        <item h="1" m="1" x="73"/>
        <item h="1" m="1" x="4231"/>
        <item h="1" m="1" x="370"/>
        <item h="1" m="1" x="4056"/>
        <item h="1" m="1" x="4203"/>
        <item h="1" m="1" x="398"/>
        <item h="1" m="1" x="3636"/>
        <item h="1" m="1" x="3783"/>
        <item h="1" m="1" x="1390"/>
        <item h="1" m="1" x="1383"/>
        <item h="1" m="1" x="3095"/>
        <item h="1" m="1" x="3169"/>
        <item h="1" m="1" x="1404"/>
        <item h="1" m="1" x="1398"/>
        <item h="1" m="1" x="1378"/>
        <item h="1" m="1" x="1349"/>
        <item h="1" m="1" x="853"/>
        <item h="1" m="1" x="827"/>
        <item h="1" m="1" x="839"/>
        <item h="1" m="1" x="814"/>
        <item h="1" m="1" x="782"/>
        <item h="1" m="1" x="742"/>
        <item h="1" m="1" x="384"/>
        <item h="1" m="1" x="181"/>
        <item h="1" m="1" x="3889"/>
        <item h="1" m="1" x="2546"/>
        <item h="1" m="1" x="2716"/>
        <item h="1" m="1" x="2077"/>
        <item h="1" m="1" x="100"/>
        <item h="1" m="1" x="3529"/>
        <item h="1" m="1" x="735"/>
        <item h="1" m="1" x="636"/>
        <item h="1" m="1" x="144"/>
        <item h="1" m="1" x="1426"/>
        <item h="1" m="1" x="781"/>
        <item h="1" m="1" x="507"/>
        <item h="1" m="1" x="499"/>
        <item h="1" m="1" x="489"/>
        <item h="1" m="1" x="482"/>
        <item h="1" m="1" x="379"/>
        <item h="1" m="1" x="2402"/>
        <item h="1" m="1" x="2386"/>
        <item h="1" m="1" x="2344"/>
        <item h="1" m="1" x="2454"/>
        <item h="1" m="1" x="237"/>
        <item h="1" m="1" x="753"/>
        <item h="1" m="1" x="2934"/>
        <item h="1" m="1" x="3167"/>
        <item h="1" m="1" x="3006"/>
        <item h="1" m="1" x="2998"/>
        <item h="1" m="1" x="1779"/>
        <item h="1" m="1" x="3051"/>
        <item h="1" m="1" x="3045"/>
        <item h="1" m="1" x="3033"/>
        <item h="1" m="1" x="3027"/>
        <item h="1" m="1" x="3015"/>
        <item h="1" m="1" x="1532"/>
        <item h="1" m="1" x="1526"/>
        <item h="1" m="1" x="1516"/>
        <item h="1" m="1" x="1510"/>
        <item h="1" m="1" x="1493"/>
        <item h="1" m="1" x="1484"/>
        <item h="1" m="1" x="861"/>
        <item h="1" m="1" x="2028"/>
        <item h="1" m="1" x="2016"/>
        <item h="1" m="1" x="3243"/>
        <item h="1" m="1" x="3237"/>
        <item h="1" m="1" x="3226"/>
        <item h="1" m="1" x="3203"/>
        <item h="1" m="1" x="2435"/>
        <item h="1" m="1" x="63"/>
        <item h="1" m="1" x="59"/>
        <item h="1" m="1" x="1029"/>
        <item h="1" m="1" x="1583"/>
        <item h="1" m="1" x="2329"/>
        <item h="1" m="1" x="2323"/>
        <item h="1" m="1" x="2313"/>
        <item h="1" m="1" x="2302"/>
        <item h="1" m="1" x="2278"/>
        <item h="1" m="1" x="2201"/>
        <item h="1" m="1" x="2175"/>
        <item h="1" m="1" x="2165"/>
        <item h="1" m="1" x="2156"/>
        <item h="1" m="1" x="2147"/>
        <item h="1" m="1" x="527"/>
        <item h="1" m="1" x="2112"/>
        <item h="1" m="1" x="3983"/>
        <item h="1" m="1" x="3404"/>
        <item h="1" m="1" x="3398"/>
        <item h="1" m="1" x="3384"/>
        <item h="1" m="1" x="3376"/>
        <item h="1" m="1" x="3298"/>
        <item h="1" m="1" x="3278"/>
        <item h="1" m="1" x="3268"/>
        <item h="1" m="1" x="3259"/>
        <item h="1" m="1" x="3249"/>
        <item h="1" m="1" x="3221"/>
        <item h="1" m="1" x="3212"/>
        <item h="1" m="1" x="3186"/>
        <item h="1" m="1" x="3172"/>
        <item h="1" m="1" x="3153"/>
        <item h="1" m="1" x="3135"/>
        <item h="1" m="1" x="3111"/>
        <item h="1" m="1" x="3050"/>
        <item h="1" m="1" x="4008"/>
        <item h="1" m="1" x="635"/>
        <item h="1" m="1" x="629"/>
        <item h="1" m="1" x="623"/>
        <item h="1" m="1" x="1757"/>
        <item h="1" m="1" x="1945"/>
        <item h="1" m="1" x="2153"/>
        <item h="1" m="1" x="2365"/>
        <item h="1" m="1" x="2571"/>
        <item h="1" m="1" x="2053"/>
        <item h="1" m="1" x="3884"/>
        <item h="1" m="1" x="4192"/>
        <item h="1" m="1" x="523"/>
        <item h="1" m="1" x="2464"/>
        <item h="1" m="1" x="2452"/>
        <item h="1" m="1" x="2447"/>
        <item h="1" m="1" x="2434"/>
        <item h="1" m="1" x="2426"/>
        <item h="1" m="1" x="2417"/>
        <item h="1" m="1" x="3598"/>
        <item h="1" m="1" x="3595"/>
        <item h="1" m="1" x="3261"/>
        <item h="1" m="1" x="3252"/>
        <item h="1" m="1" x="3240"/>
        <item h="1" m="1" x="3232"/>
        <item h="1" m="1" x="3223"/>
        <item h="1" m="1" x="3132"/>
        <item h="1" m="1" x="3834"/>
        <item h="1" m="1" x="457"/>
        <item h="1" m="1" x="119"/>
        <item h="1" m="1" x="2172"/>
        <item h="1" m="1" x="2168"/>
        <item h="1" m="1" x="2162"/>
        <item h="1" m="1" x="2155"/>
        <item h="1" m="1" x="2506"/>
        <item h="1" m="1" x="2138"/>
        <item h="1" m="1" x="1806"/>
        <item h="1" m="1" x="1800"/>
        <item h="1" m="1" x="1012"/>
        <item h="1" m="1" x="784"/>
        <item h="1" m="1" x="766"/>
        <item h="1" m="1" x="2653"/>
        <item h="1" m="1" x="2646"/>
        <item h="1" m="1" x="2642"/>
        <item h="1" m="1" x="2635"/>
        <item h="1" m="1" x="2275"/>
        <item h="1" m="1" x="2266"/>
        <item h="1" m="1" x="2253"/>
        <item h="1" m="1" x="2213"/>
        <item h="1" m="1" x="2206"/>
        <item h="1" m="1" x="2198"/>
        <item h="1" m="1" x="2180"/>
        <item h="1" m="1" x="2132"/>
        <item h="1" m="1" x="2126"/>
        <item h="1" m="1" x="2111"/>
        <item h="1" m="1" x="2096"/>
        <item h="1" m="1" x="2090"/>
        <item h="1" m="1" x="2082"/>
        <item h="1" m="1" x="2076"/>
        <item h="1" m="1" x="2061"/>
        <item h="1" m="1" x="2845"/>
        <item h="1" m="1" x="2838"/>
        <item h="1" m="1" x="1455"/>
        <item h="1" m="1" x="1447"/>
        <item h="1" m="1" x="1429"/>
        <item h="1" m="1" x="957"/>
        <item h="1" m="1" x="953"/>
        <item h="1" m="1" x="937"/>
        <item h="1" m="1" x="928"/>
        <item h="1" m="1" x="922"/>
        <item h="1" m="1" x="917"/>
        <item h="1" m="1" x="913"/>
        <item h="1" m="1" x="899"/>
        <item h="1" m="1" x="886"/>
        <item h="1" m="1" x="877"/>
        <item h="1" m="1" x="872"/>
        <item h="1" m="1" x="865"/>
        <item h="1" m="1" x="68"/>
        <item h="1" m="1" x="57"/>
        <item h="1" m="1" x="4236"/>
        <item h="1" m="1" x="4227"/>
        <item h="1" m="1" x="4051"/>
        <item h="1" m="1" x="4026"/>
        <item h="1" m="1" x="1732"/>
        <item h="1" m="1" x="1726"/>
        <item h="1" m="1" x="1718"/>
        <item h="1" m="1" x="1712"/>
        <item h="1" m="1" x="1883"/>
        <item h="1" m="1" x="2503"/>
        <item h="1" m="1" x="2499"/>
        <item h="1" m="1" x="2491"/>
        <item h="1" m="1" x="2543"/>
        <item h="1" m="1" x="2540"/>
        <item h="1" m="1" x="2534"/>
        <item h="1" m="1" x="2529"/>
        <item h="1" m="1" x="2524"/>
        <item h="1" m="1" x="2518"/>
        <item h="1" m="1" x="2511"/>
        <item h="1" m="1" x="2500"/>
        <item h="1" m="1" x="2392"/>
        <item h="1" m="1" x="2360"/>
        <item h="1" m="1" x="2343"/>
        <item h="1" m="1" x="2335"/>
        <item h="1" m="1" x="2315"/>
        <item h="1" m="1" x="2295"/>
        <item h="1" m="1" x="2284"/>
        <item h="1" m="1" x="2274"/>
        <item h="1" m="1" x="2264"/>
        <item h="1" m="1" x="2246"/>
        <item h="1" m="1" x="2239"/>
        <item h="1" m="1" x="807"/>
        <item h="1" m="1" x="804"/>
        <item h="1" m="1" x="692"/>
        <item h="1" m="1" x="658"/>
        <item h="1" m="1" x="651"/>
        <item h="1" m="1" x="645"/>
        <item h="1" m="1" x="638"/>
        <item h="1" m="1" x="634"/>
        <item h="1" m="1" x="628"/>
        <item h="1" m="1" x="573"/>
        <item h="1" m="1" x="2006"/>
        <item h="1" m="1" x="2000"/>
        <item h="1" m="1" x="1988"/>
        <item h="1" m="1" x="1904"/>
        <item h="1" m="1" x="1898"/>
        <item h="1" m="1" x="1886"/>
        <item h="1" m="1" x="454"/>
        <item h="1" m="1" x="448"/>
        <item h="1" m="1" x="445"/>
        <item h="1" m="1" x="440"/>
        <item h="1" m="1" x="434"/>
        <item h="1" m="1" x="429"/>
        <item h="1" m="1" x="426"/>
        <item h="1" m="1" x="423"/>
        <item h="1" m="1" x="417"/>
        <item h="1" m="1" x="410"/>
        <item h="1" m="1" x="3138"/>
        <item h="1" m="1" x="3122"/>
        <item h="1" m="1" x="3044"/>
        <item h="1" m="1" x="3032"/>
        <item h="1" m="1" x="2899"/>
        <item h="1" m="1" x="1958"/>
        <item h="1" m="1" x="1937"/>
        <item h="1" m="1" x="1922"/>
        <item h="1" m="1" x="1916"/>
        <item h="1" m="1" x="1870"/>
        <item h="1" m="1" x="1864"/>
        <item h="1" m="1" x="1859"/>
        <item h="1" m="1" x="1855"/>
        <item h="1" m="1" x="1842"/>
        <item h="1" m="1" x="1838"/>
        <item h="1" m="1" x="1831"/>
        <item h="1" m="1" x="1819"/>
        <item h="1" m="1" x="1810"/>
        <item h="1" m="1" x="1794"/>
        <item h="1" m="1" x="1783"/>
        <item h="1" m="1" x="1771"/>
        <item h="1" m="1" x="1767"/>
        <item h="1" m="1" x="1188"/>
        <item h="1" m="1" x="1169"/>
        <item h="1" m="1" x="1158"/>
        <item h="1" m="1" x="1145"/>
        <item h="1" m="1" x="1030"/>
        <item h="1" m="1" x="1023"/>
        <item h="1" m="1" x="1016"/>
        <item h="1" m="1" x="1008"/>
        <item h="1" m="1" x="999"/>
        <item h="1" m="1" x="994"/>
        <item h="1" m="1" x="984"/>
        <item h="1" m="1" x="977"/>
        <item h="1" m="1" x="971"/>
        <item h="1" m="1" x="968"/>
        <item h="1" m="1" x="960"/>
        <item h="1" m="1" x="955"/>
        <item h="1" m="1" x="2652"/>
        <item h="1" m="1" x="2649"/>
        <item h="1" m="1" x="2643"/>
        <item h="1" m="1" x="2628"/>
        <item h="1" m="1" x="3578"/>
        <item h="1" m="1" x="1182"/>
        <item h="1" m="1" x="4150"/>
        <item h="1" m="1" x="3943"/>
        <item h="1" m="1" x="2862"/>
        <item h="1" m="1" x="2852"/>
        <item h="1" m="1" x="2844"/>
        <item h="1" m="1" x="2830"/>
        <item h="1" m="1" x="2803"/>
        <item h="1" m="1" x="2796"/>
        <item h="1" m="1" x="2793"/>
        <item h="1" m="1" x="2760"/>
        <item h="1" m="1" x="1518"/>
        <item h="1" m="1" x="1380"/>
        <item h="1" m="1" x="539"/>
        <item h="1" m="1" x="205"/>
        <item h="1" m="1" x="3700"/>
        <item h="1" m="1" x="3694"/>
        <item h="1" m="1" x="3682"/>
        <item h="1" m="1" x="3666"/>
        <item h="1" m="1" x="3662"/>
        <item h="1" m="1" x="3638"/>
        <item h="1" m="1" x="3614"/>
        <item h="1" m="1" x="3605"/>
        <item h="1" m="1" x="3577"/>
        <item h="1" m="1" x="3568"/>
        <item h="1" m="1" x="3555"/>
        <item h="1" m="1" x="3552"/>
        <item h="1" m="1" x="3541"/>
        <item h="1" m="1" x="3417"/>
        <item h="1" m="1" x="3413"/>
        <item h="1" m="1" x="3409"/>
        <item h="1" m="1" x="3406"/>
        <item h="1" m="1" x="3399"/>
        <item h="1" m="1" x="3392"/>
        <item h="1" m="1" x="3387"/>
        <item h="1" m="1" x="3380"/>
        <item h="1" m="1" x="3378"/>
        <item h="1" m="1" x="3371"/>
        <item h="1" m="1" x="3647"/>
        <item h="1" m="1" x="3630"/>
        <item h="1" m="1" x="3607"/>
        <item h="1" m="1" x="2713"/>
        <item h="1" m="1" x="2710"/>
        <item h="1" m="1" x="2704"/>
        <item h="1" m="1" x="2620"/>
        <item h="1" m="1" x="2618"/>
        <item h="1" m="1" x="2578"/>
        <item h="1" m="1" x="2547"/>
        <item h="1" m="1" x="2384"/>
        <item h="1" m="1" x="2376"/>
        <item h="1" m="1" x="2371"/>
        <item h="1" m="1" x="2367"/>
        <item h="1" m="1" x="2363"/>
        <item h="1" m="1" x="2356"/>
        <item h="1" m="1" x="2351"/>
        <item h="1" m="1" x="2337"/>
        <item h="1" m="1" x="2330"/>
        <item h="1" m="1" x="2326"/>
        <item h="1" m="1" x="2296"/>
        <item h="1" m="1" x="2287"/>
        <item h="1" m="1" x="2285"/>
        <item h="1" m="1" x="2276"/>
        <item h="1" m="1" x="1409"/>
        <item h="1" m="1" x="1140"/>
        <item h="1" m="1" x="1137"/>
        <item h="1" m="1" x="1134"/>
        <item h="1" m="1" x="1131"/>
        <item h="1" m="1" x="1127"/>
        <item h="1" m="1" x="1118"/>
        <item h="1" m="1" x="1116"/>
        <item h="1" m="1" x="1112"/>
        <item h="1" m="1" x="1107"/>
        <item h="1" m="1" x="1104"/>
        <item h="1" m="1" x="1100"/>
        <item h="1" m="1" x="1089"/>
        <item h="1" m="1" x="1086"/>
        <item h="1" m="1" x="1085"/>
        <item h="1" m="1" x="1082"/>
        <item h="1" m="1" x="1071"/>
        <item h="1" m="1" x="1068"/>
        <item h="1" m="1" x="1061"/>
        <item h="1" m="1" x="1059"/>
        <item h="1" m="1" x="1058"/>
        <item h="1" m="1" x="1055"/>
        <item h="1" m="1" x="1050"/>
        <item h="1" m="1" x="1049"/>
        <item h="1" m="1" x="1043"/>
        <item h="1" m="1" x="1039"/>
        <item h="1" m="1" x="1033"/>
        <item h="1" m="1" x="1031"/>
        <item h="1" m="1" x="1026"/>
        <item h="1" m="1" x="1024"/>
        <item h="1" m="1" x="1021"/>
        <item h="1" m="1" x="1017"/>
        <item h="1" m="1" x="1005"/>
        <item h="1" m="1" x="998"/>
        <item h="1" m="1" x="986"/>
        <item h="1" m="1" x="898"/>
        <item h="1" m="1" x="466"/>
        <item h="1" m="1" x="450"/>
        <item h="1" m="1" x="442"/>
        <item h="1" m="1" x="438"/>
        <item h="1" m="1" x="431"/>
        <item h="1" m="1" x="333"/>
        <item h="1" m="1" x="258"/>
        <item h="1" m="1" x="187"/>
        <item h="1" m="1" x="3698"/>
        <item h="1" m="1" x="3687"/>
        <item h="1" m="1" x="3683"/>
        <item h="1" m="1" x="3665"/>
        <item h="1" m="1" x="3090"/>
        <item h="1" m="1" x="3085"/>
        <item h="1" m="1" x="3080"/>
        <item h="1" m="1" x="3078"/>
        <item h="1" m="1" x="3076"/>
        <item h="1" m="1" x="3074"/>
        <item h="1" m="1" x="3071"/>
        <item h="1" m="1" x="3069"/>
        <item h="1" m="1" x="3064"/>
        <item h="1" m="1" x="3058"/>
        <item h="1" m="1" x="3049"/>
        <item h="1" m="1" x="3046"/>
        <item h="1" m="1" x="3042"/>
        <item h="1" m="1" x="3034"/>
        <item h="1" m="1" x="3031"/>
        <item h="1" m="1" x="3028"/>
        <item h="1" m="1" x="3021"/>
        <item h="1" m="1" x="3011"/>
        <item h="1" m="1" x="3003"/>
        <item h="1" m="1" x="2999"/>
        <item h="1" m="1" x="2988"/>
        <item h="1" m="1" x="2982"/>
        <item h="1" m="1" x="3220"/>
        <item h="1" m="1" x="2169"/>
        <item h="1" m="1" x="755"/>
        <item h="1" m="1" x="332"/>
        <item h="1" m="1" x="329"/>
        <item h="1" m="1" x="324"/>
        <item h="1" m="1" x="320"/>
        <item h="1" m="1" x="305"/>
        <item h="1" m="1" x="4092"/>
        <item h="1" m="1" x="4089"/>
        <item h="1" m="1" x="4084"/>
        <item h="1" m="1" x="4080"/>
        <item h="1" m="1" x="4078"/>
        <item h="1" m="1" x="4071"/>
        <item h="1" m="1" x="4059"/>
        <item h="1" m="1" x="4057"/>
        <item h="1" m="1" x="4055"/>
        <item h="1" m="1" x="4054"/>
        <item h="1" m="1" x="4042"/>
        <item h="1" m="1" x="3518"/>
        <item h="1" m="1" x="3515"/>
        <item h="1" m="1" x="3511"/>
        <item h="1" m="1" x="3506"/>
        <item h="1" m="1" x="3502"/>
        <item h="1" m="1" x="3499"/>
        <item h="1" m="1" x="3431"/>
        <item h="1" m="1" x="3372"/>
        <item h="1" m="1" x="3366"/>
        <item h="1" m="1" x="2015"/>
        <item h="1" m="1" x="1903"/>
        <item h="1" m="1" x="1900"/>
        <item h="1" m="1" x="1893"/>
        <item h="1" m="1" x="1882"/>
        <item h="1" m="1" x="1850"/>
        <item h="1" m="1" x="1845"/>
        <item h="1" m="1" x="1841"/>
        <item h="1" m="1" x="1834"/>
        <item h="1" m="1" x="1762"/>
        <item h="1" m="1" x="825"/>
        <item h="1" m="1" x="819"/>
        <item h="1" m="1" x="803"/>
        <item h="1" m="1" x="315"/>
        <item h="1" m="1" x="311"/>
        <item h="1" m="1" x="299"/>
        <item h="1" m="1" x="296"/>
        <item h="1" m="1" x="291"/>
        <item h="1" m="1" x="3728"/>
        <item h="1" m="1" x="974"/>
        <item h="1" m="1" x="3270"/>
        <item h="1" m="1" x="3767"/>
        <item h="1" m="1" x="1483"/>
        <item h="1" m="1" x="1888"/>
        <item h="1" m="1" x="4049"/>
        <item h="1" m="1" x="698"/>
        <item h="1" m="1" x="686"/>
        <item h="1" m="1" x="673"/>
        <item h="1" m="1" x="308"/>
        <item h="1" m="1" x="289"/>
        <item h="1" m="1" x="218"/>
        <item h="1" m="1" x="197"/>
        <item h="1" m="1" x="4134"/>
        <item h="1" m="1" x="4162"/>
        <item h="1" m="1" x="4047"/>
        <item h="1" m="1" x="4034"/>
        <item h="1" m="1" x="3994"/>
        <item h="1" m="1" x="3980"/>
        <item h="1" m="1" x="3818"/>
        <item h="1" m="1" x="3812"/>
        <item h="1" m="1" x="3808"/>
        <item h="1" m="1" x="3806"/>
        <item h="1" m="1" x="3799"/>
        <item h="1" m="1" x="3763"/>
        <item h="1" m="1" x="3755"/>
        <item h="1" m="1" x="3746"/>
        <item h="1" m="1" x="3736"/>
        <item h="1" m="1" x="3719"/>
        <item h="1" m="1" x="762"/>
        <item h="1" m="1" x="1780"/>
        <item h="1" m="1" x="598"/>
        <item h="1" m="1" x="608"/>
        <item h="1" m="1" x="4103"/>
        <item h="1" m="1" x="624"/>
        <item h="1" m="1" x="3438"/>
        <item h="1" m="1" x="3197"/>
        <item h="1" m="1" x="3189"/>
        <item h="1" m="1" x="3178"/>
        <item h="1" m="1" x="3162"/>
        <item h="1" m="1" x="3157"/>
        <item h="1" m="1" x="3150"/>
        <item h="1" m="1" x="2755"/>
        <item h="1" m="1" x="2746"/>
        <item h="1" m="1" x="2728"/>
        <item h="1" m="1" x="2617"/>
        <item h="1" m="1" x="3118"/>
        <item h="1" m="1" x="2446"/>
        <item h="1" m="1" x="2425"/>
        <item h="1" m="1" x="2408"/>
        <item h="1" m="1" x="2403"/>
        <item h="1" m="1" x="2388"/>
        <item h="1" m="1" x="2381"/>
        <item h="1" m="1" x="2370"/>
        <item h="1" m="1" x="2348"/>
        <item h="1" m="1" x="2339"/>
        <item h="1" m="1" x="2333"/>
        <item h="1" m="1" x="2324"/>
        <item h="1" m="1" x="2317"/>
        <item h="1" m="1" x="2314"/>
        <item h="1" m="1" x="2311"/>
        <item h="1" m="1" x="2299"/>
        <item h="1" m="1" x="2293"/>
        <item h="1" m="1" x="2290"/>
        <item h="1" m="1" x="2286"/>
        <item h="1" m="1" x="2272"/>
        <item h="1" m="1" x="2150"/>
        <item h="1" m="1" x="2145"/>
        <item h="1" m="1" x="2141"/>
        <item h="1" m="1" x="2139"/>
        <item h="1" m="1" x="2136"/>
        <item h="1" m="1" x="2133"/>
        <item h="1" m="1" x="2108"/>
        <item h="1" m="1" x="2105"/>
        <item h="1" m="1" x="2102"/>
        <item h="1" m="1" x="2098"/>
        <item h="1" m="1" x="2093"/>
        <item h="1" m="1" x="2079"/>
        <item h="1" m="1" x="2067"/>
        <item h="1" m="1" x="2063"/>
        <item h="1" m="1" x="2057"/>
        <item h="1" m="1" x="2052"/>
        <item h="1" m="1" x="2031"/>
        <item h="1" m="1" x="1950"/>
        <item h="1" m="1" x="1915"/>
        <item h="1" m="1" x="3279"/>
        <item h="1" m="1" x="1240"/>
        <item h="1" m="1" x="1970"/>
        <item h="1" m="1" x="949"/>
        <item h="1" m="1" x="944"/>
        <item h="1" m="1" x="938"/>
        <item h="1" m="1" x="920"/>
        <item h="1" m="1" x="915"/>
        <item h="1" m="1" x="901"/>
        <item h="1" m="1" x="894"/>
        <item h="1" m="1" x="879"/>
        <item h="1" m="1" x="630"/>
        <item h="1" m="1" x="1351"/>
        <item h="1" m="1" x="1157"/>
        <item h="1" m="1" x="642"/>
        <item h="1" m="1" x="430"/>
        <item h="1" m="1" x="653"/>
        <item h="1" m="1" x="676"/>
        <item h="1" m="1" x="691"/>
        <item h="1" m="1" x="714"/>
        <item h="1" m="1" x="3663"/>
        <item h="1" m="1" x="729"/>
        <item h="1" m="1" x="732"/>
        <item h="1" m="1" x="737"/>
        <item h="1" m="1" x="408"/>
        <item h="1" m="1" x="67"/>
        <item h="1" m="1" x="3580"/>
        <item h="1" m="1" x="3584"/>
        <item h="1" m="1" x="3587"/>
        <item h="1" m="1" x="3592"/>
        <item h="1" m="1" x="3367"/>
        <item h="1" m="1" x="3356"/>
        <item h="1" m="1" x="3351"/>
        <item h="1" m="1" x="3349"/>
        <item h="1" m="1" x="3343"/>
        <item h="1" m="1" x="3336"/>
        <item h="1" m="1" x="3330"/>
        <item h="1" m="1" x="3324"/>
        <item h="1" m="1" x="3319"/>
        <item h="1" m="1" x="3312"/>
        <item h="1" m="1" x="3302"/>
        <item h="1" m="1" x="3300"/>
        <item h="1" m="1" x="3294"/>
        <item h="1" m="1" x="3289"/>
        <item h="1" m="1" x="3285"/>
        <item h="1" m="1" x="3282"/>
        <item h="1" m="1" x="2911"/>
        <item h="1" m="1" x="2900"/>
        <item h="1" m="1" x="2893"/>
        <item h="1" m="1" x="2872"/>
        <item h="1" m="1" x="2859"/>
        <item h="1" m="1" x="2858"/>
        <item h="1" m="1" x="2837"/>
        <item h="1" m="1" x="2828"/>
        <item h="1" m="1" x="1309"/>
        <item h="1" m="1" x="1307"/>
        <item h="1" m="1" x="1304"/>
        <item h="1" m="1" x="1299"/>
        <item h="1" m="1" x="1290"/>
        <item h="1" m="1" x="1498"/>
        <item h="1" m="1" x="1506"/>
        <item h="1" m="1" x="1513"/>
        <item h="1" m="1" x="1514"/>
        <item h="1" m="1" x="1519"/>
        <item h="1" m="1" x="1522"/>
        <item h="1" m="1" x="1528"/>
        <item h="1" m="1" x="1531"/>
        <item h="1" m="1" x="1537"/>
        <item h="1" m="1" x="1543"/>
        <item h="1" m="1" x="1549"/>
        <item h="1" m="1" x="1551"/>
        <item h="1" m="1" x="1555"/>
        <item h="1" m="1" x="1558"/>
        <item h="1" m="1" x="1563"/>
        <item h="1" m="1" x="1566"/>
        <item h="1" m="1" x="1573"/>
        <item h="1" m="1" x="1574"/>
        <item h="1" m="1" x="1578"/>
        <item h="1" m="1" x="1581"/>
        <item h="1" m="1" x="1584"/>
        <item h="1" m="1" x="1587"/>
        <item h="1" m="1" x="1590"/>
        <item h="1" m="1" x="1594"/>
        <item h="1" m="1" x="1599"/>
        <item h="1" m="1" x="1602"/>
        <item h="1" m="1" x="1606"/>
        <item h="1" m="1" x="1608"/>
        <item h="1" m="1" x="1612"/>
        <item h="1" m="1" x="1615"/>
        <item h="1" m="1" x="1623"/>
        <item h="1" m="1" x="1631"/>
        <item h="1" m="1" x="1636"/>
        <item h="1" m="1" x="1640"/>
        <item h="1" m="1" x="1643"/>
        <item h="1" m="1" x="1647"/>
        <item h="1" m="1" x="1648"/>
        <item h="1" m="1" x="1652"/>
        <item h="1" m="1" x="1656"/>
        <item h="1" m="1" x="1661"/>
        <item h="1" m="1" x="1667"/>
        <item h="1" m="1" x="1670"/>
        <item h="1" m="1" x="1672"/>
        <item h="1" m="1" x="1674"/>
        <item h="1" m="1" x="1677"/>
        <item h="1" m="1" x="1679"/>
        <item h="1" m="1" x="1684"/>
        <item h="1" m="1" x="3704"/>
        <item h="1" m="1" x="3813"/>
        <item h="1" m="1" x="3968"/>
        <item h="1" m="1" x="1863"/>
        <item h="1" m="1" x="2268"/>
        <item h="1" m="1" x="2552"/>
        <item h="1" m="1" x="271"/>
        <item h="1" m="1" x="2679"/>
        <item h="1" m="1" x="893"/>
        <item h="1" m="1" x="889"/>
        <item h="1" m="1" x="881"/>
        <item h="1" m="1" x="876"/>
        <item h="1" m="1" x="873"/>
        <item h="1" m="1" x="866"/>
        <item h="1" m="1" x="274"/>
        <item h="1" m="1" x="255"/>
        <item h="1" m="1" x="249"/>
        <item h="1" m="1" x="242"/>
        <item h="1" m="1" x="230"/>
        <item h="1" m="1" x="226"/>
        <item h="1" m="1" x="3548"/>
        <item h="1" m="1" x="3544"/>
        <item h="1" m="1" x="3539"/>
        <item h="1" m="1" x="3451"/>
        <item h="1" m="1" x="3445"/>
        <item h="1" m="1" x="3439"/>
        <item h="1" m="1" x="3433"/>
        <item h="1" m="1" x="3370"/>
        <item h="1" m="1" x="3191"/>
        <item h="1" m="1" x="3180"/>
        <item h="1" m="1" x="3163"/>
        <item h="1" m="1" x="2944"/>
        <item h="1" m="1" x="2919"/>
        <item h="1" m="1" x="2916"/>
        <item h="1" m="1" x="2910"/>
        <item h="1" m="1" x="2894"/>
        <item h="1" m="1" x="2857"/>
        <item h="1" m="1" x="2854"/>
        <item h="1" m="1" x="2824"/>
        <item h="1" m="1" x="2814"/>
        <item h="1" m="1" x="2799"/>
        <item h="1" m="1" x="2795"/>
        <item h="1" m="1" x="2788"/>
        <item h="1" m="1" x="2667"/>
        <item h="1" m="1" x="2663"/>
        <item h="1" m="1" x="2655"/>
        <item h="1" m="1" x="2647"/>
        <item h="1" m="1" x="2638"/>
        <item h="1" m="1" x="2501"/>
        <item h="1" m="1" x="2496"/>
        <item h="1" m="1" x="2484"/>
        <item h="1" m="1" x="2471"/>
        <item h="1" m="1" x="2465"/>
        <item h="1" m="1" x="2459"/>
        <item h="1" m="1" x="2450"/>
        <item h="1" m="1" x="2361"/>
        <item h="1" m="1" x="2291"/>
        <item h="1" m="1" x="555"/>
        <item h="1" m="1" x="554"/>
        <item h="1" m="1" x="550"/>
        <item h="1" m="1" x="411"/>
        <item h="1" m="1" x="405"/>
        <item h="1" m="1" x="396"/>
        <item h="1" m="1" x="390"/>
        <item h="1" m="1" x="386"/>
        <item h="1" m="1" x="3535"/>
        <item h="1" m="1" x="3533"/>
        <item h="1" m="1" x="2983"/>
        <item h="1" m="1" x="2969"/>
        <item h="1" m="1" x="2958"/>
        <item h="1" m="1" x="2935"/>
        <item h="1" m="1" x="2084"/>
        <item h="1" m="1" x="2060"/>
        <item h="1" m="1" x="2007"/>
        <item h="1" m="1" x="1986"/>
        <item h="1" m="1" x="1935"/>
        <item h="1" m="1" x="4229"/>
        <item h="1" m="1" x="4220"/>
        <item h="1" m="1" x="3944"/>
        <item h="1" m="1" x="3919"/>
        <item h="1" m="1" x="3912"/>
        <item h="1" m="1" x="3908"/>
        <item h="1" m="1" x="3881"/>
        <item h="1" m="1" x="3866"/>
        <item h="1" m="1" x="3860"/>
        <item h="1" m="1" x="3850"/>
        <item h="1" m="1" x="3841"/>
        <item h="1" m="1" x="3835"/>
        <item h="1" m="1" x="3828"/>
        <item h="1" m="1" x="3824"/>
        <item h="1" m="1" x="3820"/>
        <item h="1" m="1" x="3814"/>
        <item h="1" m="1" x="3575"/>
        <item h="1" m="1" x="3570"/>
        <item h="1" m="1" x="1585"/>
        <item h="1" m="1" x="1365"/>
        <item h="1" m="1" x="1330"/>
        <item h="1" m="1" x="665"/>
        <item h="1" m="1" x="265"/>
        <item h="1" m="1" x="251"/>
        <item h="1" m="1" x="244"/>
        <item h="1" m="1" x="239"/>
        <item h="1" m="1" x="233"/>
        <item h="1" m="1" x="3463"/>
        <item h="1" m="1" x="940"/>
        <item h="1" m="1" x="3174"/>
        <item h="1" m="1" x="1929"/>
        <item h="1" m="1" x="2537"/>
        <item h="1" m="1" x="958"/>
        <item h="1" m="1" x="2896"/>
        <item h="1" m="1" x="189"/>
        <item h="1" m="1" x="2427"/>
        <item h="1" m="1" x="2495"/>
        <item h="1" m="1" x="2059"/>
        <item h="1" m="1" x="2087"/>
        <item h="1" m="1" x="1285"/>
        <item h="1" m="1" x="483"/>
        <item h="1" m="1" x="3748"/>
        <item h="1" m="1" x="927"/>
        <item h="1" m="1" x="3023"/>
        <item h="1" m="1" x="2630"/>
        <item h="1" m="1" x="2227"/>
        <item h="1" m="1" x="1385"/>
        <item h="1" m="1" x="1374"/>
        <item h="1" m="1" x="1362"/>
        <item h="1" m="1" x="1354"/>
        <item h="1" m="1" x="1352"/>
        <item h="1" m="1" x="1340"/>
        <item h="1" m="1" x="1337"/>
        <item h="1" m="1" x="1331"/>
        <item h="1" m="1" x="1323"/>
        <item h="1" m="1" x="1262"/>
        <item h="1" m="1" x="1241"/>
        <item h="1" m="1" x="1181"/>
        <item h="1" m="1" x="962"/>
        <item h="1" m="1" x="870"/>
        <item h="1" m="1" x="859"/>
        <item h="1" m="1" x="3496"/>
        <item h="1" m="1" x="2542"/>
        <item h="1" m="1" x="412"/>
        <item h="1" m="1" x="939"/>
        <item h="1" m="1" x="317"/>
        <item h="1" m="1" x="1925"/>
        <item h="1" m="1" x="883"/>
        <item h="1" m="1" x="1807"/>
        <item h="1" m="1" x="293"/>
        <item h="1" m="1" x="2599"/>
        <item h="1" m="1" x="1984"/>
        <item h="1" m="1" x="1795"/>
        <item h="1" m="1" x="2831"/>
        <item h="1" m="1" x="891"/>
        <item h="1" m="1" x="1874"/>
        <item h="1" m="1" x="3825"/>
        <item h="1" m="1" x="1109"/>
        <item h="1" m="1" x="1724"/>
        <item h="1" m="1" x="3862"/>
        <item h="1" m="1" x="1535"/>
        <item h="1" m="1" x="4172"/>
        <item h="1" m="1" x="2130"/>
        <item h="1" m="1" x="1505"/>
        <item h="1" m="1" x="3126"/>
        <item h="1" m="1" x="884"/>
        <item h="1" m="1" x="1276"/>
        <item h="1" m="1" x="1469"/>
        <item h="1" m="1" x="1451"/>
        <item h="1" m="1" x="1442"/>
        <item h="1" m="1" x="1434"/>
        <item h="1" m="1" x="91"/>
        <item h="1" m="1" x="1424"/>
        <item h="1" m="1" x="1419"/>
        <item h="1" m="1" x="1392"/>
        <item h="1" m="1" x="1394"/>
        <item h="1" m="1" x="1403"/>
        <item h="1" m="1" x="1381"/>
        <item h="1" m="1" x="1368"/>
        <item h="1" m="1" x="1357"/>
        <item h="1" m="1" x="1345"/>
        <item h="1" m="1" x="3112"/>
        <item h="1" m="1" x="3326"/>
        <item h="1" m="1" x="3038"/>
        <item h="1" m="1" x="3815"/>
        <item h="1" m="1" x="331"/>
        <item h="1" m="1" x="159"/>
        <item h="1" m="1" x="3867"/>
        <item h="1" m="1" x="1660"/>
        <item h="1" m="1" x="1654"/>
        <item h="1" m="1" x="1651"/>
        <item h="1" m="1" x="1565"/>
        <item h="1" m="1" x="1554"/>
        <item h="1" m="1" x="1548"/>
        <item h="1" m="1" x="2270"/>
        <item h="1" m="1" x="2254"/>
        <item h="1" m="1" x="2247"/>
        <item h="1" m="1" x="2207"/>
        <item h="1" m="1" x="2134"/>
        <item h="1" m="1" x="2113"/>
        <item h="1" m="1" x="2109"/>
        <item h="1" m="1" x="2107"/>
        <item h="1" m="1" x="1635"/>
        <item h="1" m="1" x="1611"/>
        <item h="1" m="1" x="1301"/>
        <item h="1" m="1" x="1273"/>
        <item h="1" m="1" x="3403"/>
        <item h="1" m="1" x="3400"/>
        <item h="1" m="1" x="840"/>
        <item h="1" m="1" x="797"/>
        <item h="1" m="1" x="794"/>
        <item h="1" m="1" x="786"/>
        <item h="1" m="1" x="767"/>
        <item h="1" m="1" x="759"/>
        <item h="1" m="1" x="446"/>
        <item h="1" m="1" x="3868"/>
        <item h="1" m="1" x="3836"/>
        <item h="1" m="1" x="3833"/>
        <item h="1" m="1" x="3718"/>
        <item h="1" m="1" x="2623"/>
        <item h="1" m="1" x="2616"/>
        <item h="1" m="1" x="2594"/>
        <item h="1" m="1" x="1564"/>
        <item h="1" m="1" x="1556"/>
        <item h="1" m="1" x="1546"/>
        <item h="1" m="1" x="1541"/>
        <item h="1" m="1" x="1533"/>
        <item h="1" m="1" x="1486"/>
        <item h="1" m="1" x="1481"/>
        <item h="1" m="1" x="1474"/>
        <item h="1" m="1" x="1372"/>
        <item h="1" m="1" x="1312"/>
        <item h="1" m="1" x="1028"/>
        <item h="1" m="1" x="964"/>
        <item h="1" m="1" x="214"/>
        <item h="1" m="1" x="3626"/>
        <item h="1" m="1" x="3615"/>
        <item h="1" m="1" x="3852"/>
        <item h="1" m="1" x="117"/>
        <item h="1" m="1" x="3113"/>
        <item h="1" m="1" x="3327"/>
        <item h="1" m="1" x="3816"/>
        <item h="1" m="1" x="3311"/>
        <item h="1" m="1" x="2123"/>
        <item h="1" m="1" x="2114"/>
        <item h="1" m="1" x="2092"/>
        <item h="1" m="1" x="2083"/>
        <item h="1" m="1" x="2056"/>
        <item h="1" m="1" x="1534"/>
        <item h="1" m="1" x="4093"/>
        <item h="1" m="1" x="3652"/>
        <item h="1" m="1" x="3225"/>
        <item h="1" m="1" x="3105"/>
        <item h="1" m="1" x="3061"/>
        <item h="1" m="1" x="3043"/>
        <item h="1" m="1" x="3012"/>
        <item h="1" m="1" x="2994"/>
        <item h="1" m="1" x="2977"/>
        <item h="1" m="1" x="567"/>
        <item h="1" m="1" x="3651"/>
        <item h="1" m="1" x="3641"/>
        <item h="1" m="1" x="3639"/>
        <item h="1" m="1" x="3430"/>
        <item h="1" m="1" x="2891"/>
        <item h="1" m="1" x="2865"/>
        <item h="1" m="1" x="2846"/>
        <item h="1" m="1" x="2812"/>
        <item h="1" m="1" x="471"/>
        <item h="1" m="1" x="469"/>
        <item h="1" m="1" x="465"/>
        <item h="1" m="1" x="456"/>
        <item h="1" m="1" x="447"/>
        <item h="1" m="1" x="2979"/>
        <item h="1" m="1" x="275"/>
        <item h="1" m="1" x="270"/>
        <item h="1" m="1" x="267"/>
        <item h="1" m="1" x="256"/>
        <item h="1" m="1" x="254"/>
        <item h="1" m="1" x="247"/>
        <item h="1" m="1" x="240"/>
        <item h="1" m="1" x="681"/>
        <item h="1" m="1" x="678"/>
        <item h="1" m="1" x="674"/>
        <item h="1" m="1" x="652"/>
        <item h="1" m="1" x="556"/>
        <item h="1" m="1" x="552"/>
        <item h="1" m="1" x="494"/>
        <item h="1" m="1" x="479"/>
        <item h="1" m="1" x="474"/>
        <item h="1" m="1" x="415"/>
        <item h="1" m="1" x="1197"/>
        <item h="1" m="1" x="1195"/>
        <item h="1" m="1" x="3374"/>
        <item h="1" m="1" x="2014"/>
        <item h="1" m="1" x="2001"/>
        <item h="1" m="1" x="1989"/>
        <item h="1" m="1" x="769"/>
        <item h="1" m="1" x="1887"/>
        <item h="1" m="1" x="1852"/>
        <item h="1" m="1" x="1781"/>
        <item h="1" m="1" x="1748"/>
        <item h="1" m="1" x="1727"/>
        <item h="1" m="1" x="1711"/>
        <item h="1" m="1" x="1690"/>
        <item h="1" m="1" x="1664"/>
        <item h="1" m="1" x="1610"/>
        <item h="1" m="1" x="1603"/>
        <item h="1" m="1" x="1569"/>
        <item h="1" m="1" x="1524"/>
        <item h="1" m="1" x="1465"/>
        <item h="1" m="1" x="1416"/>
        <item h="1" m="1" x="1272"/>
        <item h="1" m="1" x="142"/>
        <item h="1" m="1" x="138"/>
        <item h="1" m="1" x="135"/>
        <item h="1" m="1" x="418"/>
        <item h="1" m="1" x="403"/>
        <item h="1" m="1" x="388"/>
        <item h="1" m="1" x="373"/>
        <item h="1" m="1" x="140"/>
        <item h="1" m="1" x="1730"/>
        <item h="1" m="1" x="1713"/>
        <item h="1" m="1" x="1627"/>
        <item h="1" m="1" x="1619"/>
        <item h="1" m="1" x="703"/>
        <item h="1" m="1" x="701"/>
        <item h="1" m="1" x="697"/>
        <item h="1" m="1" x="695"/>
        <item h="1" m="1" x="2841"/>
        <item h="1" m="1" x="2836"/>
        <item h="1" m="1" x="2833"/>
        <item h="1" m="1" x="2820"/>
        <item h="1" m="1" x="2818"/>
        <item h="1" m="1" x="2805"/>
        <item h="1" m="1" x="2777"/>
        <item h="1" m="1" x="2691"/>
        <item h="1" m="1" x="2665"/>
        <item h="1" m="1" x="2637"/>
        <item h="1" m="1" x="2633"/>
        <item h="1" m="1" x="2625"/>
        <item h="1" m="1" x="2598"/>
        <item h="1" m="1" x="2595"/>
        <item h="1" m="1" x="2585"/>
        <item h="1" m="1" x="857"/>
        <item h="1" m="1" x="856"/>
        <item h="1" m="1" x="852"/>
        <item h="1" m="1" x="848"/>
        <item h="1" m="1" x="845"/>
        <item h="1" m="1" x="842"/>
        <item h="1" m="1" x="834"/>
        <item h="1" m="1" x="829"/>
        <item h="1" m="1" x="816"/>
        <item h="1" m="1" x="111"/>
        <item h="1" m="1" x="108"/>
        <item h="1" m="1" x="104"/>
        <item h="1" m="1" x="97"/>
        <item h="1" m="1" x="95"/>
        <item h="1" m="1" x="3397"/>
        <item h="1" m="1" x="1266"/>
        <item h="1" m="1" x="1259"/>
        <item h="1" m="1" x="1257"/>
        <item h="1" m="1" x="1252"/>
        <item h="1" m="1" x="1247"/>
        <item h="1" m="1" x="1244"/>
        <item h="1" m="1" x="1239"/>
        <item h="1" m="1" x="1234"/>
        <item h="1" m="1" x="1228"/>
        <item h="1" m="1" x="1224"/>
        <item h="1" m="1" x="1161"/>
        <item h="1" m="1" x="1018"/>
        <item h="1" m="1" x="811"/>
        <item h="1" m="1" x="806"/>
        <item h="1" m="1" x="805"/>
        <item h="1" m="1" x="802"/>
        <item h="1" m="1" x="801"/>
        <item h="1" m="1" x="796"/>
        <item h="1" m="1" x="772"/>
        <item h="1" m="1" x="765"/>
        <item h="1" m="1" x="760"/>
        <item h="1" m="1" x="756"/>
        <item h="1" m="1" x="749"/>
        <item h="1" m="1" x="745"/>
        <item h="1" m="1" x="743"/>
        <item h="1" m="1" x="740"/>
        <item h="1" m="1" x="736"/>
        <item h="1" m="1" x="733"/>
        <item h="1" m="1" x="731"/>
        <item h="1" m="1" x="728"/>
        <item h="1" m="1" x="724"/>
        <item h="1" m="1" x="722"/>
        <item h="1" m="1" x="718"/>
        <item h="1" m="1" x="715"/>
        <item h="1" m="1" x="4116"/>
        <item h="1" m="1" x="4112"/>
        <item h="1" m="1" x="3764"/>
        <item h="1" m="1" x="3761"/>
        <item h="1" m="1" x="3752"/>
        <item h="1" m="1" x="3498"/>
        <item h="1" m="1" x="3497"/>
        <item h="1" m="1" x="3495"/>
        <item h="1" m="1" x="3493"/>
        <item h="1" m="1" x="3109"/>
        <item h="1" m="1" x="3077"/>
        <item h="1" m="1" x="2992"/>
        <item h="1" m="1" x="316"/>
        <item h="1" m="1" x="312"/>
        <item h="1" m="1" x="303"/>
        <item h="1" m="1" x="234"/>
        <item h="1" m="1" x="212"/>
        <item h="1" m="1" x="198"/>
        <item h="1" m="1" x="176"/>
        <item h="1" m="1" x="3224"/>
        <item h="1" m="1" x="3219"/>
        <item h="1" m="1" x="3216"/>
        <item h="1" m="1" x="3209"/>
        <item h="1" m="1" x="3201"/>
        <item h="1" m="1" x="2773"/>
        <item h="1" m="1" x="2768"/>
        <item h="1" m="1" x="2766"/>
        <item h="1" m="1" x="2756"/>
        <item h="1" m="1" x="2754"/>
        <item h="1" m="1" x="2748"/>
        <item h="1" m="1" x="2013"/>
        <item h="1" m="1" x="1964"/>
        <item h="1" m="1" x="1934"/>
        <item h="1" m="1" x="1930"/>
        <item h="1" m="1" x="1926"/>
        <item h="1" m="1" x="1912"/>
        <item h="1" m="1" x="1768"/>
        <item h="1" m="1" x="1764"/>
        <item h="1" m="1" x="1754"/>
        <item h="1" m="1" x="1751"/>
        <item h="1" m="1" x="1749"/>
        <item h="1" m="1" x="1744"/>
        <item h="1" m="1" x="1737"/>
        <item h="1" m="1" x="1699"/>
        <item h="1" m="1" x="1164"/>
        <item h="1" m="1" x="1110"/>
        <item h="1" m="1" x="4018"/>
        <item h="1" m="1" x="4012"/>
        <item h="1" m="1" x="3984"/>
        <item h="1" m="1" x="3971"/>
        <item h="1" m="1" x="3961"/>
        <item h="1" m="1" x="3951"/>
        <item h="1" m="1" x="3917"/>
        <item h="1" m="1" x="3891"/>
        <item h="1" m="1" x="3888"/>
        <item h="1" m="1" x="3885"/>
        <item h="1" m="1" x="3632"/>
        <item h="1" m="1" x="3067"/>
        <item h="1" m="1" x="3048"/>
        <item h="1" m="1" x="3013"/>
        <item h="1" m="1" x="2972"/>
        <item h="1" m="1" x="2956"/>
        <item h="1" m="1" x="2950"/>
        <item h="1" m="1" x="2932"/>
        <item h="1" m="1" x="2909"/>
        <item h="1" m="1" x="2904"/>
        <item h="1" m="1" x="2829"/>
        <item h="1" m="1" x="2342"/>
        <item h="1" m="1" x="2282"/>
        <item h="1" m="1" x="2262"/>
        <item h="1" m="1" x="1680"/>
        <item h="1" m="1" x="878"/>
        <item h="1" m="1" x="847"/>
        <item h="1" m="1" x="812"/>
        <item h="1" m="1" x="1332"/>
        <item h="1" m="1" x="2603"/>
        <item h="1" m="1" x="1388"/>
        <item h="1" m="1" x="1814"/>
        <item h="1" m="1" x="2209"/>
        <item h="1" m="1" x="3572"/>
        <item h="1" m="1" x="3911"/>
        <item h="1" m="1" x="3242"/>
        <item h="1" m="1" x="58"/>
        <item h="1" m="1" x="443"/>
        <item h="1" m="1" x="4017"/>
        <item h="1" m="1" x="934"/>
        <item h="1" m="1" x="1963"/>
        <item h="1" m="1" x="1525"/>
        <item h="1" m="1" x="664"/>
        <item h="1" m="1" x="841"/>
        <item h="1" m="1" x="4052"/>
        <item h="1" m="1" x="1868"/>
        <item h="1" m="1" x="1825"/>
        <item h="1" m="1" x="3000"/>
        <item h="1" m="1" x="94"/>
        <item h="1" m="1" x="1315"/>
        <item h="1" m="1" x="147"/>
        <item h="1" m="1" x="3901"/>
        <item h="1" m="1" x="4011"/>
        <item h="1" m="1" x="2975"/>
        <item h="1" m="1" x="2404"/>
        <item h="1" m="1" x="2023"/>
        <item h="1" m="1" x="381"/>
        <item h="1" m="1" x="1115"/>
        <item h="1" m="1" x="3801"/>
        <item h="1" m="1" x="3574"/>
        <item h="1" m="1" x="1689"/>
        <item h="1" m="1" x="2504"/>
        <item h="1" m="1" x="2221"/>
        <item h="1" m="1" x="4022"/>
        <item h="1" m="1" x="1717"/>
        <item h="1" m="1" x="4196"/>
        <item h="1" m="1" x="3171"/>
        <item h="1" m="1" x="513"/>
        <item h="1" m="1" x="103"/>
        <item h="1" m="1" x="867"/>
        <item h="1" m="1" x="2428"/>
        <item h="1" m="1" x="1038"/>
        <item h="1" m="1" x="1303"/>
        <item h="1" m="1" x="114"/>
        <item h="1" m="1" x="3967"/>
        <item h="1" m="1" x="1520"/>
        <item h="1" m="1" x="4041"/>
        <item h="1" m="1" x="2809"/>
        <item h="1" m="1" x="3950"/>
        <item h="1" m="1" x="2885"/>
        <item h="1" m="1" x="3375"/>
        <item h="1" m="1" x="3379"/>
        <item h="1" m="1" x="3381"/>
        <item h="1" m="1" x="3393"/>
        <item h="1" m="1" x="3388"/>
        <item h="1" m="1" x="3345"/>
        <item h="1" m="1" x="3328"/>
        <item h="1" m="1" x="1263"/>
        <item h="1" m="1" x="1231"/>
        <item h="1" m="1" x="3986"/>
        <item h="1" m="1" x="712"/>
        <item h="1" m="1" x="710"/>
        <item h="1" m="1" x="707"/>
        <item h="1" m="1" x="2086"/>
        <item h="1" m="1" x="689"/>
        <item h="1" m="1" x="687"/>
        <item h="1" m="1" x="626"/>
        <item h="1" m="1" x="614"/>
        <item h="1" m="1" x="596"/>
        <item h="1" m="1" x="1508"/>
        <item h="1" m="1" x="1500"/>
        <item h="1" m="1" x="3142"/>
        <item h="1" m="1" x="3136"/>
        <item h="1" m="1" x="1492"/>
        <item h="1" m="1" x="1488"/>
        <item h="1" m="1" x="1431"/>
        <item h="1" m="1" x="1425"/>
        <item h="1" m="1" x="1320"/>
        <item h="1" m="1" x="1296"/>
        <item h="1" m="1" x="1291"/>
        <item h="1" m="1" x="1421"/>
        <item h="1" m="1" x="1294"/>
        <item h="1" m="1" x="1091"/>
        <item h="1" m="1" x="3019"/>
        <item h="1" m="1" x="3989"/>
        <item h="1" m="1" x="618"/>
        <item h="1" m="1" x="967"/>
        <item h="1" m="1" x="1175"/>
        <item h="1" m="1" x="2259"/>
        <item h="1" m="1" x="2251"/>
        <item h="1" m="1" x="2244"/>
        <item h="1" m="1" x="2242"/>
        <item h="1" m="1" x="2238"/>
        <item h="1" m="1" x="2235"/>
        <item h="1" m="1" x="2232"/>
        <item h="1" m="1" x="2228"/>
        <item h="1" m="1" x="2222"/>
        <item h="1" m="1" x="2217"/>
        <item h="1" m="1" x="2131"/>
        <item h="1" m="1" x="2196"/>
        <item h="1" m="1" x="1529"/>
        <item h="1" m="1" x="1965"/>
        <item h="1" m="1" x="1962"/>
        <item h="1" m="1" x="1959"/>
        <item h="1" m="1" x="1953"/>
        <item h="1" m="1" x="1947"/>
        <item h="1" m="1" x="3001"/>
        <item h="1" m="1" x="1939"/>
        <item h="1" m="1" x="3421"/>
        <item h="1" m="1" x="2498"/>
        <item h="1" m="1" x="2494"/>
        <item h="1" m="1" x="2490"/>
        <item h="1" m="1" x="2485"/>
        <item h="1" m="1" x="2481"/>
        <item h="1" m="1" x="2475"/>
        <item h="1" m="1" x="2472"/>
        <item h="1" m="1" x="2466"/>
        <item h="1" m="1" x="2462"/>
        <item h="1" m="1" x="2455"/>
        <item h="1" m="1" x="3104"/>
        <item h="1" m="1" x="3325"/>
        <item h="1" m="1" x="3323"/>
        <item h="1" m="1" x="3320"/>
        <item h="1" m="1" x="3315"/>
        <item h="1" m="1" x="3313"/>
        <item h="1" m="1" x="3308"/>
        <item h="1" m="1" x="3305"/>
        <item h="1" m="1" x="3303"/>
        <item h="1" m="1" x="3301"/>
        <item h="1" m="1" x="3060"/>
        <item h="1" m="1" x="3283"/>
        <item h="1" m="1" x="3280"/>
        <item h="1" m="1" x="3275"/>
        <item h="1" m="1" x="3272"/>
        <item h="1" m="1" x="3266"/>
        <item h="1" m="1" x="3262"/>
        <item h="1" m="1" x="2240"/>
        <item h="1" m="1" x="2065"/>
        <item h="1" m="1" x="2058"/>
        <item h="1" m="1" x="2054"/>
        <item h="1" m="1" x="2048"/>
        <item h="1" m="1" x="2042"/>
        <item h="1" m="1" x="2038"/>
        <item h="1" m="1" x="2012"/>
        <item h="1" m="1" x="1911"/>
        <item h="1" m="1" x="1895"/>
        <item h="1" m="1" x="3489"/>
        <item h="1" m="1" x="748"/>
        <item h="1" m="1" x="360"/>
        <item h="1" m="1" x="3734"/>
        <item h="1" m="1" x="3733"/>
        <item h="1" m="1" x="3730"/>
        <item h="1" m="1" x="3147"/>
        <item h="1" m="1" x="3133"/>
        <item h="1" m="1" x="3101"/>
        <item h="1" m="1" x="3092"/>
        <item h="1" m="1" x="3035"/>
        <item h="1" m="1" x="4043"/>
        <item h="1" m="1" x="4006"/>
        <item h="1" m="1" x="3276"/>
        <item h="1" m="1" x="3241"/>
        <item h="1" m="1" x="3233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t="default"/>
      </items>
    </pivotField>
    <pivotField showAll="0"/>
    <pivotField showAll="0"/>
    <pivotField showAll="0" defaultSubtotal="0"/>
    <pivotField showAll="0"/>
    <pivotField showAll="0"/>
    <pivotField showAll="0" defaultSubtotal="0"/>
    <pivotField showAll="0"/>
    <pivotField showAll="0"/>
    <pivotField axis="axisRow" showAll="0">
      <items count="15">
        <item m="1" x="9"/>
        <item m="1" x="11"/>
        <item m="1" x="13"/>
        <item m="1" x="7"/>
        <item m="1" x="8"/>
        <item m="1" x="10"/>
        <item m="1" x="12"/>
        <item x="4"/>
        <item x="3"/>
        <item x="0"/>
        <item x="1"/>
        <item x="2"/>
        <item x="5"/>
        <item x="6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numFmtId="166" showAll="0" defaultSubtotal="0"/>
    <pivotField showAll="0" defaultSubtotal="0"/>
  </pivotFields>
  <rowFields count="1">
    <field x="10"/>
  </rowFields>
  <rowItems count="2">
    <i>
      <x v="13"/>
    </i>
    <i t="grand">
      <x/>
    </i>
  </rowItems>
  <colItems count="1">
    <i/>
  </colItems>
  <pageFields count="1">
    <pageField fld="1" hier="-1"/>
  </pageFields>
  <dataFields count="1">
    <dataField name="Сумма по полю 15" fld="15" baseField="8" baseItem="14"/>
  </dataFields>
  <formats count="7">
    <format dxfId="26">
      <pivotArea type="all" dataOnly="0" outline="0" fieldPosition="0"/>
    </format>
    <format dxfId="25">
      <pivotArea outline="0" collapsedLevelsAreSubtotals="1" fieldPosition="0"/>
    </format>
    <format dxfId="24">
      <pivotArea field="10" type="button" dataOnly="0" labelOnly="1" outline="0" axis="axisRow" fieldPosition="0"/>
    </format>
    <format dxfId="23">
      <pivotArea dataOnly="0" labelOnly="1" outline="0" axis="axisValues" fieldPosition="0"/>
    </format>
    <format dxfId="22">
      <pivotArea dataOnly="0" labelOnly="1" fieldPosition="0">
        <references count="1">
          <reference field="10" count="0"/>
        </references>
      </pivotArea>
    </format>
    <format dxfId="21">
      <pivotArea dataOnly="0" labelOnly="1" grandRow="1" outline="0" fieldPosition="0"/>
    </format>
    <format dxfId="20">
      <pivotArea dataOnly="0" labelOnly="1" outline="0" axis="axisValues" fieldPosition="0"/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 таблица3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E4" firstHeaderRow="1" firstDataRow="1" firstDataCol="5"/>
  <pivotFields count="28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Предприятие" axis="axisRow" compact="0" outline="0" showAll="0" defaultSubtotal="0">
      <items count="6">
        <item m="1" x="5"/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Культура" axis="axisRow" compact="0" outline="0" showAll="0" defaultSubtotal="0">
      <items count="93">
        <item m="1" x="74"/>
        <item m="1" x="47"/>
        <item m="1" x="24"/>
        <item m="1" x="70"/>
        <item m="1" x="76"/>
        <item m="1" x="9"/>
        <item m="1" x="71"/>
        <item m="1" x="83"/>
        <item m="1" x="84"/>
        <item x="0"/>
        <item m="1" x="23"/>
        <item m="1" x="19"/>
        <item m="1" x="51"/>
        <item m="1" x="7"/>
        <item m="1" x="26"/>
        <item m="1" x="88"/>
        <item m="1" x="79"/>
        <item m="1" x="16"/>
        <item m="1" x="82"/>
        <item m="1" x="62"/>
        <item m="1" x="33"/>
        <item m="1" x="68"/>
        <item m="1" x="14"/>
        <item m="1" x="91"/>
        <item x="1"/>
        <item m="1" x="31"/>
        <item m="1" x="89"/>
        <item m="1" x="81"/>
        <item m="1" x="27"/>
        <item m="1" x="48"/>
        <item m="1" x="52"/>
        <item x="4"/>
        <item m="1" x="46"/>
        <item m="1" x="49"/>
        <item m="1" x="8"/>
        <item m="1" x="37"/>
        <item m="1" x="21"/>
        <item m="1" x="87"/>
        <item m="1" x="77"/>
        <item m="1" x="10"/>
        <item x="6"/>
        <item m="1" x="56"/>
        <item m="1" x="22"/>
        <item m="1" x="60"/>
        <item m="1" x="55"/>
        <item m="1" x="32"/>
        <item x="5"/>
        <item x="3"/>
        <item m="1" x="50"/>
        <item m="1" x="25"/>
        <item m="1" x="75"/>
        <item m="1" x="86"/>
        <item m="1" x="72"/>
        <item m="1" x="61"/>
        <item m="1" x="12"/>
        <item m="1" x="29"/>
        <item m="1" x="57"/>
        <item m="1" x="58"/>
        <item m="1" x="18"/>
        <item m="1" x="64"/>
        <item m="1" x="13"/>
        <item m="1" x="92"/>
        <item m="1" x="35"/>
        <item m="1" x="80"/>
        <item m="1" x="69"/>
        <item m="1" x="54"/>
        <item m="1" x="59"/>
        <item x="2"/>
        <item m="1" x="90"/>
        <item m="1" x="45"/>
        <item m="1" x="30"/>
        <item m="1" x="53"/>
        <item m="1" x="28"/>
        <item m="1" x="40"/>
        <item m="1" x="20"/>
        <item m="1" x="36"/>
        <item m="1" x="65"/>
        <item m="1" x="42"/>
        <item m="1" x="44"/>
        <item m="1" x="11"/>
        <item m="1" x="34"/>
        <item m="1" x="78"/>
        <item m="1" x="41"/>
        <item m="1" x="66"/>
        <item m="1" x="15"/>
        <item m="1" x="63"/>
        <item m="1" x="38"/>
        <item m="1" x="67"/>
        <item m="1" x="85"/>
        <item m="1" x="73"/>
        <item m="1" x="39"/>
        <item m="1" x="43"/>
        <item m="1"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Сорт" axis="axisRow" compact="0" outline="0" showAll="0" defaultSubtotal="0">
      <items count="39">
        <item x="22"/>
        <item m="1" x="36"/>
        <item m="1" x="38"/>
        <item m="1" x="37"/>
        <item x="2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3"/>
        <item x="25"/>
        <item x="26"/>
        <item x="27"/>
        <item x="28"/>
        <item x="29"/>
        <item x="30"/>
        <item x="31"/>
        <item x="32"/>
        <item x="33"/>
        <item x="34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Вид анализа" axis="axisRow" compact="0" outline="0" showAll="0" defaultSubtotal="0">
      <items count="66">
        <item x="1"/>
        <item m="1" x="16"/>
        <item m="1" x="54"/>
        <item m="1" x="55"/>
        <item m="1" x="21"/>
        <item x="0"/>
        <item m="1" x="32"/>
        <item m="1" x="42"/>
        <item m="1" x="13"/>
        <item m="1" x="36"/>
        <item m="1" x="44"/>
        <item m="1" x="11"/>
        <item m="1" x="47"/>
        <item x="2"/>
        <item m="1" x="40"/>
        <item m="1" x="34"/>
        <item m="1" x="3"/>
        <item m="1" x="49"/>
        <item m="1" x="39"/>
        <item m="1" x="31"/>
        <item m="1" x="15"/>
        <item m="1" x="65"/>
        <item m="1" x="53"/>
        <item m="1" x="38"/>
        <item m="1" x="30"/>
        <item m="1" x="14"/>
        <item m="1" x="64"/>
        <item m="1" x="20"/>
        <item m="1" x="18"/>
        <item m="1" x="60"/>
        <item m="1" x="9"/>
        <item m="1" x="35"/>
        <item m="1" x="29"/>
        <item m="1" x="48"/>
        <item m="1" x="6"/>
        <item m="1" x="50"/>
        <item m="1" x="33"/>
        <item m="1" x="27"/>
        <item m="1" x="23"/>
        <item m="1" x="63"/>
        <item m="1" x="51"/>
        <item m="1" x="24"/>
        <item m="1" x="19"/>
        <item m="1" x="46"/>
        <item m="1" x="62"/>
        <item m="1" x="57"/>
        <item m="1" x="7"/>
        <item m="1" x="17"/>
        <item m="1" x="12"/>
        <item m="1" x="45"/>
        <item m="1" x="10"/>
        <item m="1" x="43"/>
        <item m="1" x="8"/>
        <item m="1" x="41"/>
        <item m="1" x="5"/>
        <item m="1" x="37"/>
        <item m="1" x="4"/>
        <item m="1" x="59"/>
        <item m="1" x="28"/>
        <item m="1" x="58"/>
        <item m="1" x="26"/>
        <item m="1" x="56"/>
        <item m="1" x="25"/>
        <item m="1" x="52"/>
        <item m="1" x="22"/>
        <item m="1" x="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Спецификация" axis="axisRow" compact="0" outline="0" multipleItemSelectionAllowed="1" showAll="0" sortType="ascending" defaultSubtotal="0">
      <items count="676">
        <item h="1" m="1" x="542"/>
        <item h="1" m="1" x="626"/>
        <item h="1" m="1" x="595"/>
        <item h="1" m="1" x="13"/>
        <item h="1" m="1" x="635"/>
        <item h="1" m="1" x="190"/>
        <item h="1" m="1" x="340"/>
        <item h="1" m="1" x="387"/>
        <item h="1" m="1" x="193"/>
        <item h="1" m="1" x="237"/>
        <item h="1" m="1" x="564"/>
        <item h="1" m="1" x="592"/>
        <item h="1" m="1" x="631"/>
        <item h="1" m="1" x="16"/>
        <item h="1" m="1" x="49"/>
        <item h="1" m="1" x="20"/>
        <item h="1" m="1" x="54"/>
        <item h="1" m="1" x="240"/>
        <item h="1" m="1" x="335"/>
        <item h="1" m="1" x="347"/>
        <item h="1" m="1" x="436"/>
        <item h="1" m="1" x="102"/>
        <item h="1" m="1" x="147"/>
        <item h="1" m="1" x="198"/>
        <item h="1" m="1" x="215"/>
        <item h="1" m="1" x="562"/>
        <item h="1" m="1" x="594"/>
        <item h="1" m="1" x="636"/>
        <item h="1" m="1" x="17"/>
        <item h="1" m="1" x="50"/>
        <item h="1" m="1" x="93"/>
        <item h="1" m="1" x="669"/>
        <item h="1" m="1" x="150"/>
        <item h="1" m="1" x="201"/>
        <item h="1" m="1" x="244"/>
        <item h="1" m="1" x="288"/>
        <item h="1" m="1" x="341"/>
        <item h="1" m="1" x="204"/>
        <item h="1" m="1" x="218"/>
        <item h="1" m="1" x="433"/>
        <item h="1" m="1" x="472"/>
        <item h="1" m="1" x="670"/>
        <item h="1" m="1" x="31"/>
        <item h="1" m="1" x="66"/>
        <item h="1" m="1" x="145"/>
        <item h="1" m="1" x="571"/>
        <item h="1" m="1" x="600"/>
        <item h="1" m="1" x="641"/>
        <item h="1" m="1" x="162"/>
        <item h="1" m="1" x="342"/>
        <item h="1" m="1" x="62"/>
        <item h="1" m="1" x="104"/>
        <item h="1" m="1" x="205"/>
        <item h="1" m="1" x="293"/>
        <item h="1" m="1" x="210"/>
        <item h="1" m="1" x="443"/>
        <item h="1" m="1" x="485"/>
        <item h="1" m="1" x="609"/>
        <item h="1" m="1" x="3"/>
        <item h="1" m="1" x="148"/>
        <item h="1" m="1" x="602"/>
        <item h="1" m="1" x="643"/>
        <item h="1" m="1" x="646"/>
        <item h="1" m="1" x="1"/>
        <item h="1" m="1" x="28"/>
        <item h="1" m="1" x="63"/>
        <item h="1" m="1" x="105"/>
        <item h="1" m="1" x="152"/>
        <item h="1" m="1" x="206"/>
        <item h="1" m="1" x="246"/>
        <item h="1" m="1" x="395"/>
        <item h="1" m="1" x="444"/>
        <item h="1" m="1" x="487"/>
        <item h="1" m="1" x="531"/>
        <item h="1" m="1" x="217"/>
        <item h="1" m="1" x="251"/>
        <item h="1" m="1" x="300"/>
        <item h="1" m="1" x="396"/>
        <item h="1" m="1" x="671"/>
        <item h="1" m="1" x="59"/>
        <item h="1" m="1" x="490"/>
        <item h="1" m="1" x="533"/>
        <item h="1" m="1" x="572"/>
        <item h="1" m="1" x="160"/>
        <item h="1" m="1" x="213"/>
        <item h="1" m="1" x="576"/>
        <item h="1" m="1" x="2"/>
        <item h="1" m="1" x="29"/>
        <item h="1" m="1" x="64"/>
        <item h="1" m="1" x="106"/>
        <item h="1" m="1" x="153"/>
        <item h="1" m="1" x="35"/>
        <item h="1" m="1" x="163"/>
        <item h="1" m="1" x="252"/>
        <item h="1" m="1" x="397"/>
        <item h="1" m="1" x="447"/>
        <item h="1" m="1" x="197"/>
        <item h="1" m="1" x="250"/>
        <item h="1" m="1" x="298"/>
        <item h="1" m="1" x="349"/>
        <item h="1" m="1" x="392"/>
        <item h="1" m="1" x="673"/>
        <item h="1" m="1" x="403"/>
        <item h="1" m="1" x="647"/>
        <item h="1" m="1" x="256"/>
        <item h="1" m="1" x="305"/>
        <item h="1" m="1" x="449"/>
        <item h="1" m="1" x="172"/>
        <item h="1" m="1" x="260"/>
        <item h="1" m="1" x="310"/>
        <item h="1" m="1" x="360"/>
        <item h="1" m="1" x="455"/>
        <item h="1" m="1" x="496"/>
        <item h="1" m="1" x="225"/>
        <item h="1" m="1" x="263"/>
        <item h="1" m="1" x="312"/>
        <item h="1" m="1" x="363"/>
        <item h="1" m="1" x="409"/>
        <item h="1" m="1" x="538"/>
        <item h="1" m="1" x="405"/>
        <item h="1" m="1" x="541"/>
        <item h="1" m="1" x="500"/>
        <item h="1" m="1" x="545"/>
        <item h="1" m="1" x="578"/>
        <item h="1" m="1" x="612"/>
        <item h="1" m="1" x="32"/>
        <item h="1" m="1" x="619"/>
        <item h="1" m="1" x="257"/>
        <item h="1" m="1" x="306"/>
        <item h="1" m="1" x="261"/>
        <item h="1" m="1" x="229"/>
        <item h="1" m="1" x="38"/>
        <item h="1" m="1" x="75"/>
        <item h="1" m="1" x="117"/>
        <item h="1" m="1" x="556"/>
        <item h="1" m="1" x="321"/>
        <item h="1" m="1" x="587"/>
        <item h="1" m="1" x="622"/>
        <item h="1" m="1" x="659"/>
        <item h="1" m="1" x="42"/>
        <item h="1" m="1" x="80"/>
        <item h="1" m="1" x="122"/>
        <item h="1" m="1" x="90"/>
        <item h="1" m="1" x="275"/>
        <item h="1" m="1" x="586"/>
        <item h="1" m="1" x="83"/>
        <item h="1" m="1" x="125"/>
        <item h="1" m="1" x="178"/>
        <item h="1" m="1" x="228"/>
        <item h="1" m="1" x="268"/>
        <item h="1" m="1" x="466"/>
        <item h="1" m="1" x="516"/>
        <item h="1" m="1" x="557"/>
        <item h="1" m="1" x="588"/>
        <item h="1" m="1" x="463"/>
        <item h="1" m="1" x="623"/>
        <item h="1" m="1" x="11"/>
        <item h="1" m="1" x="520"/>
        <item h="1" m="1" x="559"/>
        <item h="1" m="1" x="590"/>
        <item h="1" m="1" x="625"/>
        <item h="1" m="1" x="660"/>
        <item h="1" m="1" x="126"/>
        <item h="1" m="1" x="664"/>
        <item h="1" m="1" x="46"/>
        <item h="1" m="1" x="132"/>
        <item h="1" m="1" x="182"/>
        <item h="1" m="1" x="232"/>
        <item h="1" m="1" x="280"/>
        <item h="1" m="1" x="329"/>
        <item h="1" m="1" x="377"/>
        <item h="1" m="1" x="426"/>
        <item h="1" m="1" x="431"/>
        <item h="1" m="1" x="92"/>
        <item h="1" m="1" x="138"/>
        <item h="1" m="1" x="189"/>
        <item h="1" m="1" x="236"/>
        <item h="1" m="1" x="187"/>
        <item h="1" m="1" x="234"/>
        <item h="1" m="1" x="277"/>
        <item h="1" m="1" x="326"/>
        <item h="1" m="1" x="375"/>
        <item h="1" m="1" x="243"/>
        <item h="1" m="1" x="286"/>
        <item h="1" m="1" x="478"/>
        <item h="1" m="1" x="565"/>
        <item h="1" m="1" x="139"/>
        <item h="1" m="1" x="191"/>
        <item h="1" m="1" x="281"/>
        <item h="1" m="1" x="380"/>
        <item h="1" m="1" x="517"/>
        <item h="1" m="1" x="672"/>
        <item h="1" m="1" x="22"/>
        <item h="1" m="1" x="56"/>
        <item h="1" m="1" x="386"/>
        <item h="1" m="1" x="200"/>
        <item h="1" m="1" x="388"/>
        <item h="1" m="1" x="336"/>
        <item h="1" m="1" x="141"/>
        <item h="1" m="1" x="567"/>
        <item h="1" m="1" x="596"/>
        <item h="1" m="1" x="638"/>
        <item h="1" m="1" x="667"/>
        <item h="1" m="1" x="23"/>
        <item h="1" m="1" x="146"/>
        <item h="1" m="1" x="158"/>
        <item h="1" m="1" x="212"/>
        <item h="1" m="1" x="287"/>
        <item h="1" m="1" x="339"/>
        <item h="1" m="1" x="26"/>
        <item h="1" m="1" x="71"/>
        <item h="1" m="1" x="149"/>
        <item h="1" m="1" x="161"/>
        <item h="1" m="1" x="291"/>
        <item h="1" m="1" x="481"/>
        <item h="1" m="1" x="209"/>
        <item h="1" m="1" x="297"/>
        <item h="1" m="1" x="348"/>
        <item h="1" m="1" x="391"/>
        <item h="1" m="1" x="440"/>
        <item h="1" m="1" x="483"/>
        <item h="1" m="1" x="528"/>
        <item h="1" m="1" x="52"/>
        <item h="1" m="1" x="484"/>
        <item h="1" m="1" x="529"/>
        <item h="1" m="1" x="568"/>
        <item h="1" m="1" x="639"/>
        <item h="1" m="1" x="24"/>
        <item h="1" m="1" x="57"/>
        <item h="1" m="1" x="599"/>
        <item h="1" m="1" x="103"/>
        <item h="1" m="1" x="199"/>
        <item h="1" m="1" x="202"/>
        <item h="1" m="1" x="245"/>
        <item h="1" m="1" x="289"/>
        <item h="1" m="1" x="294"/>
        <item h="1" m="1" x="344"/>
        <item h="1" m="1" x="389"/>
        <item h="1" m="1" x="441"/>
        <item h="1" m="1" x="159"/>
        <item h="1" m="1" x="299"/>
        <item h="1" m="1" x="351"/>
        <item h="1" m="1" x="394"/>
        <item m="1" x="486"/>
        <item h="1" m="1" x="216"/>
        <item h="1" m="1" x="65"/>
        <item h="1" m="1" x="168"/>
        <item h="1" m="1" x="248"/>
        <item h="1" m="1" x="296"/>
        <item h="1" m="1" x="346"/>
        <item h="1" m="1" x="482"/>
        <item h="1" m="1" x="399"/>
        <item h="1" m="1" x="45"/>
        <item h="1" m="1" x="114"/>
        <item h="1" m="1" x="169"/>
        <item h="1" m="1" x="220"/>
        <item h="1" m="1" x="258"/>
        <item h="1" m="1" x="453"/>
        <item h="1" m="1" x="173"/>
        <item h="1" m="1" x="406"/>
        <item h="1" m="1" x="497"/>
        <item h="1" m="1" x="108"/>
        <item h="1" m="1" x="401"/>
        <item h="1" m="1" x="448"/>
        <item h="1" m="1" x="68"/>
        <item h="1" m="1" x="214"/>
        <item h="1" m="1" x="303"/>
        <item h="1" m="1" x="322"/>
        <item h="1" m="1" x="77"/>
        <item h="1" m="1" x="359"/>
        <item h="1" m="1" x="454"/>
        <item h="1" m="1" x="494"/>
        <item h="1" m="1" x="608"/>
        <item h="1" m="1" x="362"/>
        <item h="1" m="1" x="408"/>
        <item h="1" m="1" x="456"/>
        <item h="1" m="1" x="499"/>
        <item h="1" m="1" x="544"/>
        <item h="1" m="1" x="164"/>
        <item h="1" m="1" x="652"/>
        <item h="1" m="1" x="7"/>
        <item h="1" m="1" x="37"/>
        <item h="1" m="1" x="73"/>
        <item h="1" m="1" x="115"/>
        <item h="1" m="1" x="170"/>
        <item h="1" m="1" x="221"/>
        <item h="1" m="1" x="259"/>
        <item h="1" m="1" x="265"/>
        <item h="1" m="1" x="313"/>
        <item h="1" m="1" x="364"/>
        <item h="1" m="1" x="410"/>
        <item h="1" m="1" x="457"/>
        <item h="1" m="1" x="179"/>
        <item h="1" m="1" x="269"/>
        <item h="1" m="1" x="316"/>
        <item h="1" m="1" x="417"/>
        <item h="1" m="1" x="462"/>
        <item h="1" m="1" x="505"/>
        <item h="1" m="1" x="549"/>
        <item h="1" m="1" x="547"/>
        <item h="1" m="1" x="116"/>
        <item h="1" m="1" x="654"/>
        <item h="1" m="1" x="8"/>
        <item h="1" m="1" x="39"/>
        <item h="1" m="1" x="78"/>
        <item h="1" m="1" x="119"/>
        <item h="1" m="1" x="223"/>
        <item h="1" m="1" x="121"/>
        <item m="1" x="266"/>
        <item h="1" m="1" x="411"/>
        <item h="1" m="1" x="270"/>
        <item m="1" x="317"/>
        <item h="1" m="1" x="369"/>
        <item h="1" m="1" x="418"/>
        <item h="1" m="1" x="506"/>
        <item h="1" m="1" x="230"/>
        <item h="1" m="1" x="422"/>
        <item h="1" m="1" x="175"/>
        <item h="1" m="1" x="413"/>
        <item h="1" m="1" x="459"/>
        <item h="1" m="1" x="502"/>
        <item h="1" m="1" x="580"/>
        <item h="1" m="1" x="615"/>
        <item h="1" m="1" x="650"/>
        <item h="1" m="1" x="120"/>
        <item h="1" m="1" x="41"/>
        <item h="1" m="1" x="318"/>
        <item h="1" m="1" x="419"/>
        <item h="1" m="1" x="128"/>
        <item h="1" m="1" x="367"/>
        <item h="1" m="1" x="414"/>
        <item h="1" m="1" x="503"/>
        <item h="1" m="1" x="548"/>
        <item h="1" m="1" x="508"/>
        <item h="1" m="1" x="551"/>
        <item h="1" m="1" x="514"/>
        <item h="1" m="1" x="84"/>
        <item h="1" m="1" x="129"/>
        <item h="1" m="1" x="87"/>
        <item h="1" m="1" x="185"/>
        <item h="1" m="1" x="423"/>
        <item h="1" m="1" x="464"/>
        <item h="1" m="1" x="328"/>
        <item h="1" m="1" x="180"/>
        <item h="1" m="1" x="509"/>
        <item h="1" m="1" x="581"/>
        <item h="1" m="1" x="374"/>
        <item h="1" m="1" x="424"/>
        <item h="1" m="1" x="515"/>
        <item h="1" m="1" x="657"/>
        <item h="1" m="1" x="628"/>
        <item h="1" m="1" x="663"/>
        <item h="1" m="1" x="272"/>
        <item h="1" m="1" x="465"/>
        <item h="1" m="1" x="477"/>
        <item h="1" m="1" x="319"/>
        <item h="1" m="1" x="378"/>
        <item h="1" m="1" x="10"/>
        <item h="1" m="1" x="470"/>
        <item h="1" m="1" x="630"/>
        <item h="1" m="1" x="133"/>
        <item h="1" m="1" x="429"/>
        <item h="1" m="1" x="468"/>
        <item h="1" m="1" x="519"/>
        <item h="1" m="1" x="195"/>
        <item h="1" m="1" x="241"/>
        <item h="1" m="1" x="633"/>
        <item h="1" m="1" x="144"/>
        <item h="1" m="1" x="76"/>
        <item h="1" m="1" x="665"/>
        <item h="1" m="1" x="334"/>
        <item h="1" m="1" x="385"/>
        <item h="1" m="1" x="434"/>
        <item h="1" m="1" x="101"/>
        <item h="1" m="1" x="60"/>
        <item h="1" m="1" x="546"/>
        <item h="1" m="1" x="648"/>
        <item h="1" m="1" x="165"/>
        <item h="1" m="1" x="253"/>
        <item h="1" m="1" x="36"/>
        <item h="1" m="1" x="314"/>
        <item h="1" m="1" x="407"/>
        <item h="1" m="1" x="118"/>
        <item h="1" m="1" x="184"/>
        <item h="1" m="1" x="632"/>
        <item h="1" m="1" x="591"/>
        <item h="1" m="1" x="523"/>
        <item h="1" m="1" x="437"/>
        <item h="1" m="1" x="154"/>
        <item h="1" m="1" x="295"/>
        <item h="1" m="1" x="566"/>
        <item h="1" m="1" x="143"/>
        <item h="1" m="1" x="157"/>
        <item h="1" m="1" x="337"/>
        <item h="1" m="1" x="473"/>
        <item h="1" m="1" x="196"/>
        <item h="1" m="1" x="284"/>
        <item h="1" m="1" x="338"/>
        <item h="1" m="1" x="439"/>
        <item h="1" m="1" x="479"/>
        <item h="1" m="1" x="637"/>
        <item h="1" m="1" x="666"/>
        <item h="1" m="1" x="99"/>
        <item h="1" m="1" x="249"/>
        <item h="1" m="1" x="480"/>
        <item h="1" m="1" x="290"/>
        <item h="1" m="1" x="446"/>
        <item h="1" m="1" x="155"/>
        <item h="1" m="1" x="207"/>
        <item h="1" m="1" x="247"/>
        <item h="1" m="1" x="601"/>
        <item h="1" m="1" x="416"/>
        <item h="1" m="1" x="491"/>
        <item h="1" m="1" x="534"/>
        <item h="1" m="1" x="109"/>
        <item h="1" m="1" x="112"/>
        <item h="1" m="1" x="219"/>
        <item h="1" m="1" x="307"/>
        <item h="1" m="1" x="357"/>
        <item h="1" m="1" x="402"/>
        <item h="1" m="1" x="450"/>
        <item h="1" m="1" x="535"/>
        <item h="1" m="1" x="573"/>
        <item h="1" m="1" x="603"/>
        <item h="1" m="1" x="618"/>
        <item h="1" m="1" x="358"/>
        <item h="1" m="1" x="404"/>
        <item h="1" m="1" x="451"/>
        <item h="1" m="1" x="539"/>
        <item h="1" m="1" x="606"/>
        <item h="1" m="1" x="610"/>
        <item h="1" m="1" x="315"/>
        <item h="1" m="1" x="460"/>
        <item h="1" m="1" x="504"/>
        <item h="1" m="1" x="617"/>
        <item h="1" m="1" x="12"/>
        <item h="1" m="1" x="43"/>
        <item h="1" m="1" x="81"/>
        <item h="1" m="1" x="123"/>
        <item h="1" m="1" x="177"/>
        <item h="1" m="1" x="226"/>
        <item h="1" m="1" x="94"/>
        <item h="1" m="1" x="271"/>
        <item h="1" m="1" x="320"/>
        <item h="1" m="1" x="371"/>
        <item h="1" m="1" x="420"/>
        <item h="1" m="1" x="136"/>
        <item h="1" m="1" x="186"/>
        <item h="1" m="1" x="233"/>
        <item h="1" m="1" x="276"/>
        <item h="1" m="1" x="325"/>
        <item h="1" m="1" x="127"/>
        <item h="1" m="1" x="585"/>
        <item h="1" m="1" x="427"/>
        <item h="1" m="1" x="518"/>
        <item h="1" m="1" x="624"/>
        <item h="1" m="1" x="44"/>
        <item h="1" m="1" x="661"/>
        <item h="1" m="1" x="554"/>
        <item h="1" m="1" x="278"/>
        <item h="1" m="1" x="285"/>
        <item h="1" m="1" x="376"/>
        <item h="1" m="1" x="425"/>
        <item h="1" m="1" x="428"/>
        <item h="1" m="1" x="629"/>
        <item h="1" m="1" x="558"/>
        <item h="1" m="1" x="589"/>
        <item h="1" m="1" x="332"/>
        <item h="1" m="1" x="384"/>
        <item h="1" m="1" x="432"/>
        <item h="1" m="1" x="471"/>
        <item h="1" m="1" x="521"/>
        <item h="1" m="1" x="560"/>
        <item h="1" m="1" x="140"/>
        <item h="1" m="1" x="192"/>
        <item h="1" m="1" x="381"/>
        <item h="1" m="1" x="467"/>
        <item h="1" m="1" x="19"/>
        <item h="1" m="1" x="53"/>
        <item h="1" m="1" x="95"/>
        <item h="1" m="1" x="142"/>
        <item h="1" m="1" x="239"/>
        <item h="1" m="1" x="393"/>
        <item h="1" m="1" x="476"/>
        <item h="1" m="1" x="526"/>
        <item h="1" m="1" x="51"/>
        <item h="1" m="1" x="438"/>
        <item h="1" m="1" x="15"/>
        <item h="1" m="1" x="48"/>
        <item h="1" m="1" x="527"/>
        <item h="1" m="1" x="55"/>
        <item h="1" m="1" x="96"/>
        <item h="1" m="1" x="530"/>
        <item h="1" m="1" x="569"/>
        <item h="1" m="1" x="597"/>
        <item h="1" m="1" x="640"/>
        <item h="1" m="1" x="668"/>
        <item h="1" m="1" x="25"/>
        <item h="1" m="1" x="98"/>
        <item h="1" m="1" x="442"/>
        <item h="1" m="1" x="532"/>
        <item h="1" m="1" x="58"/>
        <item h="1" m="1" x="203"/>
        <item h="1" m="1" x="292"/>
        <item h="1" m="1" x="343"/>
        <item h="1" m="1" x="598"/>
        <item h="1" m="1" x="492"/>
        <item h="1" m="1" x="537"/>
        <item h="1" m="1" x="575"/>
        <item h="1" m="1" x="605"/>
        <item h="1" m="1" x="645"/>
        <item h="1" m="1" x="675"/>
        <item h="1" m="1" x="27"/>
        <item h="1" m="1" x="61"/>
        <item h="1" m="1" x="495"/>
        <item h="1" m="1" x="577"/>
        <item h="1" m="1" x="353"/>
        <item h="1" m="1" x="72"/>
        <item h="1" m="1" x="254"/>
        <item h="1" m="1" x="304"/>
        <item h="1" m="1" x="355"/>
        <item h="1" m="1" x="107"/>
        <item h="1" m="1" x="616"/>
        <item h="1" m="1" x="255"/>
        <item h="1" m="1" x="176"/>
        <item h="1" m="1" x="267"/>
        <item h="1" m="1" x="365"/>
        <item h="1" m="1" x="458"/>
        <item h="1" m="1" x="501"/>
        <item h="1" m="1" x="34"/>
        <item h="1" m="1" x="69"/>
        <item h="1" m="1" x="510"/>
        <item h="1" m="1" x="552"/>
        <item h="1" m="1" x="582"/>
        <item h="1" m="1" x="620"/>
        <item h="1" m="1" x="651"/>
        <item h="1" m="1" x="5"/>
        <item h="1" m="1" x="655"/>
        <item h="1" m="1" x="421"/>
        <item h="1" m="1" x="511"/>
        <item h="1" m="1" x="583"/>
        <item h="1" m="1" x="6"/>
        <item h="1" m="1" x="656"/>
        <item h="1" m="1" x="9"/>
        <item h="1" m="1" x="40"/>
        <item h="1" m="1" x="79"/>
        <item h="1" m="1" x="174"/>
        <item h="1" m="1" x="224"/>
        <item h="1" m="1" x="262"/>
        <item h="1" m="1" x="658"/>
        <item h="1" m="1" x="327"/>
        <item h="1" m="1" x="512"/>
        <item h="1" m="1" x="553"/>
        <item h="1" m="1" x="584"/>
        <item h="1" m="1" x="621"/>
        <item h="1" m="1" x="653"/>
        <item h="1" m="1" x="130"/>
        <item h="1" m="1" x="181"/>
        <item h="1" m="1" x="231"/>
        <item h="1" m="1" x="372"/>
        <item h="1" m="1" x="333"/>
        <item h="1" m="1" x="47"/>
        <item h="1" m="1" x="88"/>
        <item h="1" m="1" x="134"/>
        <item h="1" m="1" x="82"/>
        <item h="1" m="1" x="124"/>
        <item h="1" m="1" x="227"/>
        <item h="1" m="1" x="368"/>
        <item h="1" m="1" x="415"/>
        <item h="1" m="1" x="323"/>
        <item h="1" m="1" x="85"/>
        <item h="1" m="1" x="131"/>
        <item h="1" m="1" x="274"/>
        <item h="1" m="1" x="324"/>
        <item h="1" m="1" x="373"/>
        <item h="1" m="1" x="91"/>
        <item h="1" m="1" x="137"/>
        <item h="1" m="1" x="188"/>
        <item h="1" m="1" x="235"/>
        <item h="1" m="1" x="330"/>
        <item h="1" m="1" x="382"/>
        <item h="1" m="1" x="430"/>
        <item h="1" m="1" x="21"/>
        <item h="1" m="1" x="86"/>
        <item h="1" m="1" x="279"/>
        <item h="1" m="1" x="194"/>
        <item h="1" m="1" x="238"/>
        <item h="1" m="1" x="282"/>
        <item h="1" m="1" x="331"/>
        <item h="1" m="1" x="383"/>
        <item h="1" m="1" x="469"/>
        <item h="1" m="1" x="283"/>
        <item h="1" m="1" x="435"/>
        <item h="1" m="1" x="183"/>
        <item h="1" m="1" x="561"/>
        <item h="1" m="1" x="89"/>
        <item h="1" m="1" x="135"/>
        <item h="1" m="1" x="593"/>
        <item h="1" m="1" x="634"/>
        <item h="1" m="1" x="475"/>
        <item h="1" m="1" x="525"/>
        <item h="1" m="1" x="563"/>
        <item h="1" m="1" x="97"/>
        <item h="1" m="1" x="100"/>
        <item h="1" m="1" x="644"/>
        <item h="1" m="1" x="674"/>
        <item h="1" m="1" x="151"/>
        <item h="1" m="1" x="30"/>
        <item h="1" m="1" x="156"/>
        <item h="1" m="1" x="208"/>
        <item h="1" m="1" x="642"/>
        <item h="1" m="1" x="461"/>
        <item h="1" m="1" x="211"/>
        <item h="1" m="1" x="350"/>
        <item h="1" m="1" x="67"/>
        <item h="1" m="1" x="352"/>
        <item h="1" m="1" x="111"/>
        <item h="1" m="1" x="345"/>
        <item h="1" m="1" x="390"/>
        <item h="1" m="1" x="607"/>
        <item h="1" m="1" x="33"/>
        <item h="1" m="1" x="301"/>
        <item h="1" m="1" x="354"/>
        <item h="1" m="1" x="398"/>
        <item h="1" m="1" x="308"/>
        <item h="1" m="1" x="452"/>
        <item h="1" m="1" x="493"/>
        <item h="1" m="1" x="540"/>
        <item h="1" m="1" x="445"/>
        <item h="1" m="1" x="488"/>
        <item h="1" m="1" x="536"/>
        <item h="1" m="1" x="574"/>
        <item h="1" m="1" x="604"/>
        <item h="1" m="1" x="543"/>
        <item h="1" m="1" x="555"/>
        <item h="1" m="1" x="611"/>
        <item h="1" m="1" x="4"/>
        <item h="1" m="1" x="579"/>
        <item h="1" m="1" x="613"/>
        <item h="1" m="1" x="649"/>
        <item h="1" m="1" x="302"/>
        <item h="1" m="1" x="264"/>
        <item h="1" m="1" x="489"/>
        <item h="1" m="1" x="166"/>
        <item h="1" m="1" x="70"/>
        <item h="1" m="1" x="110"/>
        <item h="1" m="1" x="356"/>
        <item h="1" m="1" x="400"/>
        <item h="1" m="1" x="222"/>
        <item h="1" m="1" x="311"/>
        <item h="1" m="1" x="361"/>
        <item h="1" m="1" x="498"/>
        <item h="1" m="1" x="507"/>
        <item h="1" m="1" x="550"/>
        <item h="1" m="1" x="113"/>
        <item h="1" m="1" x="167"/>
        <item h="1" m="1" x="366"/>
        <item h="1" m="1" x="412"/>
        <item h="1" m="1" x="74"/>
        <item h="1" m="1" x="171"/>
        <item h="1" m="1" x="614"/>
        <item h="1" m="1" x="370"/>
        <item h="1" m="1" x="273"/>
        <item h="1" m="1" x="379"/>
        <item h="1" m="1" x="513"/>
        <item h="1" m="1" x="522"/>
        <item h="1" m="1" x="242"/>
        <item h="1" m="1" x="627"/>
        <item h="1" m="1" x="662"/>
        <item h="1" m="1" x="14"/>
        <item h="1" m="1" x="18"/>
        <item h="1" m="1" x="474"/>
        <item h="1" m="1" x="524"/>
        <item h="1" m="1" x="309"/>
        <item h="1" m="1" x="570"/>
        <item h="1"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27"/>
    <field x="4"/>
    <field x="10"/>
    <field x="11"/>
    <field x="22"/>
  </rowFields>
  <rowItems count="1">
    <i t="grand">
      <x/>
    </i>
  </rowItems>
  <colItems count="1">
    <i/>
  </colItems>
  <formats count="7">
    <format dxfId="19">
      <pivotArea dataOnly="0" labelOnly="1" outline="0" fieldPosition="0">
        <references count="1">
          <reference field="27" count="1">
            <x v="243"/>
          </reference>
        </references>
      </pivotArea>
    </format>
    <format dxfId="18">
      <pivotArea dataOnly="0" labelOnly="1" outline="0" fieldPosition="0">
        <references count="1">
          <reference field="27" count="1">
            <x v="308"/>
          </reference>
        </references>
      </pivotArea>
    </format>
    <format dxfId="17">
      <pivotArea dataOnly="0" labelOnly="1" outline="0" fieldPosition="0">
        <references count="1">
          <reference field="27" count="1">
            <x v="311"/>
          </reference>
        </references>
      </pivotArea>
    </format>
    <format dxfId="16">
      <pivotArea dataOnly="0" labelOnly="1" outline="0" fieldPosition="0">
        <references count="1">
          <reference field="27" count="0"/>
        </references>
      </pivotArea>
    </format>
    <format dxfId="15">
      <pivotArea dataOnly="0" labelOnly="1" outline="0" fieldPosition="0">
        <references count="1">
          <reference field="27" count="1">
            <x v="243"/>
          </reference>
        </references>
      </pivotArea>
    </format>
    <format dxfId="14">
      <pivotArea dataOnly="0" labelOnly="1" outline="0" fieldPosition="0">
        <references count="1">
          <reference field="27" count="2">
            <x v="243"/>
            <x v="308"/>
          </reference>
        </references>
      </pivotArea>
    </format>
    <format dxfId="13">
      <pivotArea dataOnly="0" labelOnly="1" outline="0" fieldPosition="0">
        <references count="1">
          <reference field="2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ables/table1.xml><?xml version="1.0" encoding="utf-8"?>
<table xmlns="http://schemas.openxmlformats.org/spreadsheetml/2006/main" id="4" name="Таблица4" displayName="Таблица4" ref="A2:A5" totalsRowShown="0" tableBorderDxfId="12">
  <autoFilter ref="A2:A5"/>
  <tableColumns count="1">
    <tableColumn id="1" name="Столбец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" name="Таблица5" displayName="Таблица5" ref="C2:C9" totalsRowShown="0" dataDxfId="11">
  <autoFilter ref="C2:C9"/>
  <tableColumns count="1">
    <tableColumn id="1" name="Номер лабораторії" dataDxfId="1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" name="Таблица6" displayName="Таблица6" ref="E2:F19" totalsRowShown="0" headerRowDxfId="9" headerRowBorderDxfId="8" tableBorderDxfId="7">
  <autoFilter ref="E2:F19"/>
  <tableColumns count="2">
    <tableColumn id="1" name="Категорія"/>
    <tableColumn id="2" name="Генерация" dataDxfId="6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7" name="Таблица7" displayName="Таблица7" ref="H2:H7" totalsRowShown="0" tableBorderDxfId="5">
  <autoFilter ref="H2:H7"/>
  <tableColumns count="1">
    <tableColumn id="1" name="Категорії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9" name="Таблица9" displayName="Таблица9" ref="J2:J10" totalsRowShown="0" dataDxfId="4">
  <autoFilter ref="J2:J10"/>
  <tableColumns count="1">
    <tableColumn id="1" name="Отборщик" dataDxfId="3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10" name="Таблица3" displayName="Таблица3" ref="L2:L357" totalsRowShown="0" headerRowDxfId="2">
  <autoFilter ref="L2:L357"/>
  <tableColumns count="1">
    <tableColumn id="1" name="Культура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1" name="Таблица11" displayName="Таблица11" ref="N2:N14" totalsRowShown="0" dataDxfId="1">
  <autoFilter ref="N2:N14"/>
  <tableColumns count="1">
    <tableColumn id="1" name="Рік врожаю" dataDxfId="0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12" name="Таблица12" displayName="Таблица12" ref="P2:P15" totalsRowShown="0">
  <autoFilter ref="P2:P15"/>
  <tableColumns count="1">
    <tableColumn id="1" name="Вид аналізу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2" name="Таблица8" displayName="Таблица8" ref="R2:R9" totalsRowShown="0">
  <autoFilter ref="R2:R9"/>
  <tableColumns count="1">
    <tableColumn id="1" name="Лаборант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28" sqref="B28"/>
    </sheetView>
  </sheetViews>
  <sheetFormatPr defaultRowHeight="12.75" x14ac:dyDescent="0.2"/>
  <cols>
    <col min="1" max="1" width="18.28515625" customWidth="1"/>
    <col min="2" max="2" width="18.28515625" bestFit="1" customWidth="1"/>
  </cols>
  <sheetData>
    <row r="1" spans="1:2" x14ac:dyDescent="0.2">
      <c r="A1" s="35" t="s">
        <v>2</v>
      </c>
      <c r="B1" s="78" t="s">
        <v>508</v>
      </c>
    </row>
    <row r="3" spans="1:2" x14ac:dyDescent="0.2">
      <c r="A3" s="35" t="s">
        <v>12</v>
      </c>
      <c r="B3" s="36" t="s">
        <v>394</v>
      </c>
    </row>
    <row r="4" spans="1:2" x14ac:dyDescent="0.2">
      <c r="A4" s="37" t="s">
        <v>508</v>
      </c>
      <c r="B4" s="34"/>
    </row>
    <row r="5" spans="1:2" x14ac:dyDescent="0.2">
      <c r="A5" s="37" t="s">
        <v>5</v>
      </c>
      <c r="B5" s="34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3:E21"/>
  <sheetViews>
    <sheetView workbookViewId="0">
      <selection activeCell="C21" sqref="C21"/>
    </sheetView>
  </sheetViews>
  <sheetFormatPr defaultRowHeight="12.75" x14ac:dyDescent="0.2"/>
  <cols>
    <col min="1" max="1" width="19" customWidth="1"/>
    <col min="2" max="2" width="24.28515625" customWidth="1"/>
    <col min="3" max="3" width="26.42578125" customWidth="1"/>
    <col min="4" max="4" width="14.28515625" customWidth="1"/>
    <col min="5" max="5" width="15.42578125" customWidth="1"/>
  </cols>
  <sheetData>
    <row r="3" spans="1:5" x14ac:dyDescent="0.2">
      <c r="A3" s="75" t="s">
        <v>474</v>
      </c>
      <c r="B3" s="75" t="s">
        <v>476</v>
      </c>
      <c r="C3" s="75" t="s">
        <v>0</v>
      </c>
      <c r="D3" s="75" t="s">
        <v>14</v>
      </c>
      <c r="E3" s="75" t="s">
        <v>475</v>
      </c>
    </row>
    <row r="4" spans="1:5" x14ac:dyDescent="0.2">
      <c r="A4" t="s">
        <v>5</v>
      </c>
    </row>
    <row r="6" spans="1:5" ht="13.5" thickBot="1" x14ac:dyDescent="0.25"/>
    <row r="7" spans="1:5" ht="13.5" thickBot="1" x14ac:dyDescent="0.25"/>
    <row r="8" spans="1:5" ht="13.5" thickBot="1" x14ac:dyDescent="0.25"/>
    <row r="9" spans="1:5" ht="13.5" thickBot="1" x14ac:dyDescent="0.25"/>
    <row r="10" spans="1:5" ht="13.5" thickBot="1" x14ac:dyDescent="0.25"/>
    <row r="11" spans="1:5" ht="13.5" thickBot="1" x14ac:dyDescent="0.25"/>
    <row r="12" spans="1:5" ht="13.5" thickBot="1" x14ac:dyDescent="0.25"/>
    <row r="13" spans="1:5" ht="13.5" thickBot="1" x14ac:dyDescent="0.25"/>
    <row r="14" spans="1:5" ht="13.5" thickBot="1" x14ac:dyDescent="0.25"/>
    <row r="15" spans="1:5" ht="13.5" thickBot="1" x14ac:dyDescent="0.25"/>
    <row r="16" spans="1:5" ht="13.5" thickBot="1" x14ac:dyDescent="0.25"/>
    <row r="17" ht="13.5" thickBot="1" x14ac:dyDescent="0.25"/>
    <row r="18" ht="13.5" thickBot="1" x14ac:dyDescent="0.25"/>
    <row r="19" ht="13.5" thickBot="1" x14ac:dyDescent="0.25"/>
    <row r="20" ht="13.5" thickBot="1" x14ac:dyDescent="0.25"/>
    <row r="21" ht="13.5" thickBot="1" x14ac:dyDescent="0.25"/>
  </sheetData>
  <pageMargins left="0.31496062992125984" right="0.31496062992125984" top="0.74803149606299213" bottom="0.74803149606299213" header="0.31496062992125984" footer="0.31496062992125984"/>
  <pageSetup paperSize="9" scale="9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2:R357"/>
  <sheetViews>
    <sheetView topLeftCell="F1" workbookViewId="0">
      <selection activeCell="P5" sqref="P5"/>
    </sheetView>
  </sheetViews>
  <sheetFormatPr defaultRowHeight="12.75" x14ac:dyDescent="0.2"/>
  <cols>
    <col min="1" max="1" width="18.28515625" customWidth="1"/>
    <col min="3" max="3" width="20.85546875" customWidth="1"/>
    <col min="5" max="5" width="13.7109375" customWidth="1"/>
    <col min="6" max="6" width="14" customWidth="1"/>
    <col min="8" max="8" width="11.5703125" customWidth="1"/>
    <col min="10" max="10" width="23.85546875" customWidth="1"/>
    <col min="12" max="12" width="50" bestFit="1" customWidth="1"/>
    <col min="14" max="14" width="14.140625" customWidth="1"/>
    <col min="16" max="16" width="32.42578125" bestFit="1" customWidth="1"/>
    <col min="18" max="18" width="18.140625" customWidth="1"/>
  </cols>
  <sheetData>
    <row r="2" spans="1:18" ht="15" x14ac:dyDescent="0.25">
      <c r="A2" t="s">
        <v>55</v>
      </c>
      <c r="C2" t="s">
        <v>56</v>
      </c>
      <c r="E2" s="23" t="s">
        <v>1</v>
      </c>
      <c r="F2" s="24" t="s">
        <v>61</v>
      </c>
      <c r="H2" t="s">
        <v>62</v>
      </c>
      <c r="J2" s="29" t="s">
        <v>63</v>
      </c>
      <c r="L2" s="32" t="s">
        <v>0</v>
      </c>
      <c r="N2" t="s">
        <v>7</v>
      </c>
      <c r="P2" t="s">
        <v>41</v>
      </c>
      <c r="R2" t="s">
        <v>400</v>
      </c>
    </row>
    <row r="3" spans="1:18" ht="30" customHeight="1" x14ac:dyDescent="0.25">
      <c r="A3" s="10" t="s">
        <v>10</v>
      </c>
      <c r="C3" s="12" t="s">
        <v>481</v>
      </c>
      <c r="E3" s="13" t="s">
        <v>19</v>
      </c>
      <c r="F3" s="14" t="s">
        <v>57</v>
      </c>
      <c r="H3" s="27" t="s">
        <v>19</v>
      </c>
      <c r="J3" s="30" t="s">
        <v>490</v>
      </c>
      <c r="L3" s="32" t="s">
        <v>385</v>
      </c>
      <c r="N3" s="12" t="s">
        <v>6</v>
      </c>
      <c r="P3" t="s">
        <v>13</v>
      </c>
      <c r="R3" s="39" t="s">
        <v>64</v>
      </c>
    </row>
    <row r="4" spans="1:18" ht="18.75" x14ac:dyDescent="0.25">
      <c r="A4" s="11" t="s">
        <v>9</v>
      </c>
      <c r="C4" s="12" t="s">
        <v>478</v>
      </c>
      <c r="E4" s="15" t="s">
        <v>19</v>
      </c>
      <c r="F4" s="16" t="s">
        <v>58</v>
      </c>
      <c r="H4" s="18" t="s">
        <v>25</v>
      </c>
      <c r="J4" s="30" t="s">
        <v>486</v>
      </c>
      <c r="L4" s="32"/>
      <c r="N4" s="12">
        <v>2012</v>
      </c>
      <c r="P4" t="s">
        <v>489</v>
      </c>
      <c r="R4" s="38" t="s">
        <v>401</v>
      </c>
    </row>
    <row r="5" spans="1:18" ht="25.5" x14ac:dyDescent="0.25">
      <c r="A5" t="s">
        <v>485</v>
      </c>
      <c r="C5" s="12" t="s">
        <v>477</v>
      </c>
      <c r="E5" s="13" t="s">
        <v>19</v>
      </c>
      <c r="F5" s="14" t="s">
        <v>20</v>
      </c>
      <c r="H5" s="20" t="s">
        <v>11</v>
      </c>
      <c r="J5" s="30" t="s">
        <v>487</v>
      </c>
      <c r="L5" s="1" t="s">
        <v>65</v>
      </c>
      <c r="N5" s="12">
        <v>2013</v>
      </c>
      <c r="P5" t="s">
        <v>507</v>
      </c>
      <c r="R5" t="s">
        <v>483</v>
      </c>
    </row>
    <row r="6" spans="1:18" ht="26.25" x14ac:dyDescent="0.25">
      <c r="C6" s="54" t="s">
        <v>482</v>
      </c>
      <c r="E6" s="15" t="s">
        <v>19</v>
      </c>
      <c r="F6" s="77" t="s">
        <v>395</v>
      </c>
      <c r="H6" s="28" t="s">
        <v>8</v>
      </c>
      <c r="J6" s="30" t="s">
        <v>488</v>
      </c>
      <c r="L6" s="1" t="s">
        <v>66</v>
      </c>
      <c r="N6" s="12">
        <v>2014</v>
      </c>
      <c r="P6" t="s">
        <v>499</v>
      </c>
      <c r="R6" t="s">
        <v>493</v>
      </c>
    </row>
    <row r="7" spans="1:18" ht="51.75" x14ac:dyDescent="0.25">
      <c r="C7" s="54" t="s">
        <v>479</v>
      </c>
      <c r="E7" s="15" t="s">
        <v>19</v>
      </c>
      <c r="F7" s="16" t="s">
        <v>22</v>
      </c>
      <c r="H7" t="s">
        <v>494</v>
      </c>
      <c r="J7" s="76" t="s">
        <v>484</v>
      </c>
      <c r="L7" s="1" t="s">
        <v>67</v>
      </c>
      <c r="N7" s="12">
        <v>2015</v>
      </c>
      <c r="P7" t="s">
        <v>500</v>
      </c>
      <c r="R7" s="38"/>
    </row>
    <row r="8" spans="1:18" ht="25.5" x14ac:dyDescent="0.25">
      <c r="C8" s="12" t="s">
        <v>480</v>
      </c>
      <c r="E8" s="13" t="s">
        <v>19</v>
      </c>
      <c r="F8" s="17" t="s">
        <v>59</v>
      </c>
      <c r="J8" s="30" t="s">
        <v>491</v>
      </c>
      <c r="L8" s="1" t="s">
        <v>68</v>
      </c>
      <c r="N8" s="12">
        <v>2016</v>
      </c>
      <c r="P8" t="s">
        <v>501</v>
      </c>
      <c r="R8" s="38"/>
    </row>
    <row r="9" spans="1:18" ht="12.75" customHeight="1" x14ac:dyDescent="0.25">
      <c r="C9" s="12"/>
      <c r="E9" s="29" t="s">
        <v>19</v>
      </c>
      <c r="F9" s="74" t="s">
        <v>470</v>
      </c>
      <c r="J9" s="31"/>
      <c r="L9" s="1" t="s">
        <v>69</v>
      </c>
      <c r="N9" s="12">
        <v>2017</v>
      </c>
      <c r="P9" t="s">
        <v>502</v>
      </c>
    </row>
    <row r="10" spans="1:18" ht="15" x14ac:dyDescent="0.25">
      <c r="E10" s="18" t="s">
        <v>25</v>
      </c>
      <c r="F10" s="19" t="s">
        <v>24</v>
      </c>
      <c r="J10" s="76"/>
      <c r="L10" s="1" t="s">
        <v>70</v>
      </c>
      <c r="N10" s="12">
        <v>2018</v>
      </c>
      <c r="P10" t="s">
        <v>503</v>
      </c>
    </row>
    <row r="11" spans="1:18" ht="12.75" customHeight="1" x14ac:dyDescent="0.25">
      <c r="E11" s="20" t="s">
        <v>25</v>
      </c>
      <c r="F11" s="21" t="s">
        <v>18</v>
      </c>
      <c r="J11" s="31"/>
      <c r="L11" s="33" t="s">
        <v>71</v>
      </c>
      <c r="N11" s="12">
        <v>2019</v>
      </c>
      <c r="P11" t="s">
        <v>504</v>
      </c>
    </row>
    <row r="12" spans="1:18" ht="15" x14ac:dyDescent="0.25">
      <c r="E12" s="18" t="s">
        <v>25</v>
      </c>
      <c r="F12" s="22" t="s">
        <v>21</v>
      </c>
      <c r="J12" s="30"/>
      <c r="L12" s="1" t="s">
        <v>72</v>
      </c>
      <c r="N12" s="12">
        <v>2020</v>
      </c>
      <c r="P12" t="s">
        <v>505</v>
      </c>
    </row>
    <row r="13" spans="1:18" ht="12.75" customHeight="1" x14ac:dyDescent="0.25">
      <c r="E13" s="20" t="s">
        <v>11</v>
      </c>
      <c r="F13" s="21" t="s">
        <v>15</v>
      </c>
      <c r="J13" s="30"/>
      <c r="L13" s="1" t="s">
        <v>73</v>
      </c>
      <c r="N13" s="12">
        <v>2021</v>
      </c>
      <c r="P13" t="s">
        <v>506</v>
      </c>
    </row>
    <row r="14" spans="1:18" ht="15" x14ac:dyDescent="0.25">
      <c r="E14" s="18" t="s">
        <v>11</v>
      </c>
      <c r="F14" s="19" t="s">
        <v>26</v>
      </c>
      <c r="J14" s="30"/>
      <c r="L14" s="1" t="s">
        <v>74</v>
      </c>
      <c r="N14" s="12">
        <v>2022</v>
      </c>
      <c r="P14" t="s">
        <v>496</v>
      </c>
    </row>
    <row r="15" spans="1:18" ht="12.75" customHeight="1" x14ac:dyDescent="0.25">
      <c r="E15" s="20" t="s">
        <v>11</v>
      </c>
      <c r="F15" s="21" t="s">
        <v>497</v>
      </c>
      <c r="J15" s="31"/>
      <c r="L15" s="1" t="s">
        <v>75</v>
      </c>
      <c r="P15" t="s">
        <v>498</v>
      </c>
    </row>
    <row r="16" spans="1:18" ht="15" x14ac:dyDescent="0.25">
      <c r="E16" s="18" t="s">
        <v>11</v>
      </c>
      <c r="F16" s="22" t="s">
        <v>60</v>
      </c>
      <c r="J16" s="31"/>
      <c r="L16" s="1" t="s">
        <v>76</v>
      </c>
    </row>
    <row r="17" spans="5:12" ht="12.75" customHeight="1" x14ac:dyDescent="0.25">
      <c r="E17" s="25" t="s">
        <v>8</v>
      </c>
      <c r="F17" s="26" t="s">
        <v>17</v>
      </c>
      <c r="J17" s="30"/>
      <c r="L17" s="1" t="s">
        <v>77</v>
      </c>
    </row>
    <row r="18" spans="5:12" ht="15" x14ac:dyDescent="0.25">
      <c r="E18" s="20" t="s">
        <v>25</v>
      </c>
      <c r="F18" s="21" t="s">
        <v>492</v>
      </c>
      <c r="J18" s="30"/>
      <c r="L18" s="1" t="s">
        <v>78</v>
      </c>
    </row>
    <row r="19" spans="5:12" ht="12.75" customHeight="1" x14ac:dyDescent="0.25">
      <c r="E19" s="29" t="s">
        <v>494</v>
      </c>
      <c r="F19" s="74" t="s">
        <v>494</v>
      </c>
      <c r="J19" s="30"/>
      <c r="L19" s="1" t="s">
        <v>79</v>
      </c>
    </row>
    <row r="20" spans="5:12" ht="15" x14ac:dyDescent="0.25">
      <c r="J20" s="30"/>
      <c r="L20" s="1" t="s">
        <v>80</v>
      </c>
    </row>
    <row r="21" spans="5:12" ht="12.75" customHeight="1" x14ac:dyDescent="0.25">
      <c r="J21" s="30"/>
      <c r="L21" s="1" t="s">
        <v>81</v>
      </c>
    </row>
    <row r="22" spans="5:12" ht="15" x14ac:dyDescent="0.25">
      <c r="J22" s="30"/>
      <c r="L22" s="33" t="s">
        <v>82</v>
      </c>
    </row>
    <row r="23" spans="5:12" ht="15" x14ac:dyDescent="0.25">
      <c r="J23" s="29"/>
      <c r="L23" s="33"/>
    </row>
    <row r="24" spans="5:12" ht="15" x14ac:dyDescent="0.25">
      <c r="L24" s="32" t="s">
        <v>386</v>
      </c>
    </row>
    <row r="25" spans="5:12" ht="15" x14ac:dyDescent="0.25">
      <c r="L25" s="32"/>
    </row>
    <row r="26" spans="5:12" ht="15" x14ac:dyDescent="0.25">
      <c r="L26" s="1" t="s">
        <v>83</v>
      </c>
    </row>
    <row r="27" spans="5:12" ht="15" x14ac:dyDescent="0.25">
      <c r="L27" s="1" t="s">
        <v>84</v>
      </c>
    </row>
    <row r="28" spans="5:12" ht="15" x14ac:dyDescent="0.25">
      <c r="L28" s="1" t="s">
        <v>85</v>
      </c>
    </row>
    <row r="29" spans="5:12" ht="15" x14ac:dyDescent="0.25">
      <c r="L29" s="1" t="s">
        <v>86</v>
      </c>
    </row>
    <row r="30" spans="5:12" ht="15" x14ac:dyDescent="0.25">
      <c r="L30" s="1" t="s">
        <v>87</v>
      </c>
    </row>
    <row r="31" spans="5:12" ht="15" x14ac:dyDescent="0.25">
      <c r="L31" s="1" t="s">
        <v>88</v>
      </c>
    </row>
    <row r="32" spans="5:12" ht="15" x14ac:dyDescent="0.25">
      <c r="L32" s="1" t="s">
        <v>89</v>
      </c>
    </row>
    <row r="33" spans="12:12" ht="15" x14ac:dyDescent="0.25">
      <c r="L33" s="1"/>
    </row>
    <row r="34" spans="12:12" ht="15" x14ac:dyDescent="0.25">
      <c r="L34" s="32" t="s">
        <v>387</v>
      </c>
    </row>
    <row r="35" spans="12:12" ht="15" x14ac:dyDescent="0.25">
      <c r="L35" s="32"/>
    </row>
    <row r="36" spans="12:12" ht="15" x14ac:dyDescent="0.25">
      <c r="L36" s="1" t="s">
        <v>90</v>
      </c>
    </row>
    <row r="37" spans="12:12" ht="15" x14ac:dyDescent="0.25">
      <c r="L37" s="1" t="s">
        <v>91</v>
      </c>
    </row>
    <row r="38" spans="12:12" ht="15" x14ac:dyDescent="0.25">
      <c r="L38" s="1" t="s">
        <v>92</v>
      </c>
    </row>
    <row r="39" spans="12:12" ht="15" x14ac:dyDescent="0.25">
      <c r="L39" s="1" t="s">
        <v>93</v>
      </c>
    </row>
    <row r="40" spans="12:12" ht="15" x14ac:dyDescent="0.25">
      <c r="L40" s="1" t="s">
        <v>94</v>
      </c>
    </row>
    <row r="41" spans="12:12" ht="15" x14ac:dyDescent="0.25">
      <c r="L41" s="1" t="s">
        <v>95</v>
      </c>
    </row>
    <row r="42" spans="12:12" ht="15" x14ac:dyDescent="0.25">
      <c r="L42" s="1"/>
    </row>
    <row r="43" spans="12:12" ht="15" x14ac:dyDescent="0.25">
      <c r="L43" s="32" t="s">
        <v>388</v>
      </c>
    </row>
    <row r="44" spans="12:12" ht="15" x14ac:dyDescent="0.25">
      <c r="L44" s="32"/>
    </row>
    <row r="45" spans="12:12" ht="15" x14ac:dyDescent="0.25">
      <c r="L45" s="1" t="s">
        <v>96</v>
      </c>
    </row>
    <row r="46" spans="12:12" ht="15" x14ac:dyDescent="0.25">
      <c r="L46" s="1" t="s">
        <v>97</v>
      </c>
    </row>
    <row r="47" spans="12:12" ht="15" x14ac:dyDescent="0.25">
      <c r="L47" s="1" t="s">
        <v>98</v>
      </c>
    </row>
    <row r="48" spans="12:12" ht="15" x14ac:dyDescent="0.25">
      <c r="L48" s="1" t="s">
        <v>99</v>
      </c>
    </row>
    <row r="49" spans="12:12" ht="15" x14ac:dyDescent="0.25">
      <c r="L49" s="1" t="s">
        <v>100</v>
      </c>
    </row>
    <row r="50" spans="12:12" ht="15" x14ac:dyDescent="0.25">
      <c r="L50" s="1" t="s">
        <v>101</v>
      </c>
    </row>
    <row r="51" spans="12:12" ht="15" x14ac:dyDescent="0.25">
      <c r="L51" s="1" t="s">
        <v>102</v>
      </c>
    </row>
    <row r="52" spans="12:12" ht="15" x14ac:dyDescent="0.25">
      <c r="L52" s="1" t="s">
        <v>103</v>
      </c>
    </row>
    <row r="53" spans="12:12" ht="15" x14ac:dyDescent="0.25">
      <c r="L53" s="1" t="s">
        <v>104</v>
      </c>
    </row>
    <row r="54" spans="12:12" ht="15" x14ac:dyDescent="0.25">
      <c r="L54" s="33" t="s">
        <v>105</v>
      </c>
    </row>
    <row r="55" spans="12:12" ht="15" x14ac:dyDescent="0.25">
      <c r="L55" s="1" t="s">
        <v>106</v>
      </c>
    </row>
    <row r="56" spans="12:12" ht="15" x14ac:dyDescent="0.25">
      <c r="L56" s="1" t="s">
        <v>107</v>
      </c>
    </row>
    <row r="57" spans="12:12" ht="15" x14ac:dyDescent="0.25">
      <c r="L57" s="1" t="s">
        <v>108</v>
      </c>
    </row>
    <row r="58" spans="12:12" ht="15" x14ac:dyDescent="0.25">
      <c r="L58" s="1" t="s">
        <v>109</v>
      </c>
    </row>
    <row r="59" spans="12:12" ht="15" x14ac:dyDescent="0.25">
      <c r="L59" s="1" t="s">
        <v>110</v>
      </c>
    </row>
    <row r="60" spans="12:12" ht="15" x14ac:dyDescent="0.25">
      <c r="L60" s="1" t="s">
        <v>111</v>
      </c>
    </row>
    <row r="61" spans="12:12" ht="15" x14ac:dyDescent="0.25">
      <c r="L61" s="1" t="s">
        <v>112</v>
      </c>
    </row>
    <row r="62" spans="12:12" ht="15" x14ac:dyDescent="0.25">
      <c r="L62" s="1" t="s">
        <v>113</v>
      </c>
    </row>
    <row r="63" spans="12:12" ht="15" x14ac:dyDescent="0.25">
      <c r="L63" s="1" t="s">
        <v>114</v>
      </c>
    </row>
    <row r="64" spans="12:12" ht="15" x14ac:dyDescent="0.25">
      <c r="L64" s="1" t="s">
        <v>115</v>
      </c>
    </row>
    <row r="65" spans="12:12" ht="15" x14ac:dyDescent="0.25">
      <c r="L65" s="1" t="s">
        <v>116</v>
      </c>
    </row>
    <row r="66" spans="12:12" ht="15" x14ac:dyDescent="0.25">
      <c r="L66" s="1" t="s">
        <v>117</v>
      </c>
    </row>
    <row r="67" spans="12:12" ht="15" x14ac:dyDescent="0.25">
      <c r="L67" s="1" t="s">
        <v>118</v>
      </c>
    </row>
    <row r="68" spans="12:12" ht="15" x14ac:dyDescent="0.25">
      <c r="L68" s="1"/>
    </row>
    <row r="69" spans="12:12" ht="15" x14ac:dyDescent="0.25">
      <c r="L69" s="32" t="s">
        <v>389</v>
      </c>
    </row>
    <row r="70" spans="12:12" ht="15" x14ac:dyDescent="0.25">
      <c r="L70" s="32"/>
    </row>
    <row r="71" spans="12:12" ht="15" x14ac:dyDescent="0.25">
      <c r="L71" s="1" t="s">
        <v>119</v>
      </c>
    </row>
    <row r="72" spans="12:12" ht="15" x14ac:dyDescent="0.25">
      <c r="L72" s="1" t="s">
        <v>120</v>
      </c>
    </row>
    <row r="73" spans="12:12" ht="15" x14ac:dyDescent="0.25">
      <c r="L73" s="1" t="s">
        <v>121</v>
      </c>
    </row>
    <row r="74" spans="12:12" ht="15" x14ac:dyDescent="0.25">
      <c r="L74" s="1"/>
    </row>
    <row r="75" spans="12:12" ht="15" x14ac:dyDescent="0.25">
      <c r="L75" s="32" t="s">
        <v>390</v>
      </c>
    </row>
    <row r="76" spans="12:12" ht="15" x14ac:dyDescent="0.25">
      <c r="L76" s="32"/>
    </row>
    <row r="77" spans="12:12" ht="15" x14ac:dyDescent="0.25">
      <c r="L77" s="1" t="s">
        <v>122</v>
      </c>
    </row>
    <row r="78" spans="12:12" ht="15" x14ac:dyDescent="0.25">
      <c r="L78" s="1"/>
    </row>
    <row r="79" spans="12:12" ht="15" x14ac:dyDescent="0.25">
      <c r="L79" s="32" t="s">
        <v>391</v>
      </c>
    </row>
    <row r="80" spans="12:12" ht="15" x14ac:dyDescent="0.25">
      <c r="L80" s="32"/>
    </row>
    <row r="81" spans="12:12" ht="15" x14ac:dyDescent="0.25">
      <c r="L81" s="1" t="s">
        <v>123</v>
      </c>
    </row>
    <row r="82" spans="12:12" ht="15" x14ac:dyDescent="0.25">
      <c r="L82" s="1" t="s">
        <v>124</v>
      </c>
    </row>
    <row r="83" spans="12:12" ht="15" x14ac:dyDescent="0.25">
      <c r="L83" s="1" t="s">
        <v>125</v>
      </c>
    </row>
    <row r="84" spans="12:12" ht="15" x14ac:dyDescent="0.25">
      <c r="L84" s="1" t="s">
        <v>126</v>
      </c>
    </row>
    <row r="85" spans="12:12" ht="15" x14ac:dyDescent="0.25">
      <c r="L85" s="1" t="s">
        <v>127</v>
      </c>
    </row>
    <row r="86" spans="12:12" ht="15" x14ac:dyDescent="0.25">
      <c r="L86" s="1" t="s">
        <v>128</v>
      </c>
    </row>
    <row r="87" spans="12:12" ht="15" x14ac:dyDescent="0.25">
      <c r="L87" s="1" t="s">
        <v>129</v>
      </c>
    </row>
    <row r="88" spans="12:12" ht="15" x14ac:dyDescent="0.25">
      <c r="L88" s="1" t="s">
        <v>130</v>
      </c>
    </row>
    <row r="89" spans="12:12" ht="15" x14ac:dyDescent="0.25">
      <c r="L89" s="1" t="s">
        <v>131</v>
      </c>
    </row>
    <row r="90" spans="12:12" ht="15" x14ac:dyDescent="0.25">
      <c r="L90" s="1" t="s">
        <v>132</v>
      </c>
    </row>
    <row r="91" spans="12:12" ht="15" x14ac:dyDescent="0.25">
      <c r="L91" s="1" t="s">
        <v>133</v>
      </c>
    </row>
    <row r="92" spans="12:12" ht="15" x14ac:dyDescent="0.25">
      <c r="L92" s="1" t="s">
        <v>134</v>
      </c>
    </row>
    <row r="93" spans="12:12" ht="15" x14ac:dyDescent="0.25">
      <c r="L93" s="1" t="s">
        <v>135</v>
      </c>
    </row>
    <row r="94" spans="12:12" ht="15" x14ac:dyDescent="0.25">
      <c r="L94" s="1" t="s">
        <v>136</v>
      </c>
    </row>
    <row r="95" spans="12:12" ht="15" x14ac:dyDescent="0.25">
      <c r="L95" s="1" t="s">
        <v>137</v>
      </c>
    </row>
    <row r="96" spans="12:12" ht="15" x14ac:dyDescent="0.25">
      <c r="L96" s="1" t="s">
        <v>138</v>
      </c>
    </row>
    <row r="97" spans="12:12" ht="15" x14ac:dyDescent="0.25">
      <c r="L97" s="1" t="s">
        <v>139</v>
      </c>
    </row>
    <row r="98" spans="12:12" ht="15" x14ac:dyDescent="0.25">
      <c r="L98" s="1" t="s">
        <v>140</v>
      </c>
    </row>
    <row r="99" spans="12:12" ht="15" x14ac:dyDescent="0.25">
      <c r="L99" s="1" t="s">
        <v>141</v>
      </c>
    </row>
    <row r="100" spans="12:12" ht="15" x14ac:dyDescent="0.25">
      <c r="L100" s="1" t="s">
        <v>142</v>
      </c>
    </row>
    <row r="101" spans="12:12" ht="15" x14ac:dyDescent="0.25">
      <c r="L101" s="1" t="s">
        <v>143</v>
      </c>
    </row>
    <row r="102" spans="12:12" ht="15" x14ac:dyDescent="0.25">
      <c r="L102" s="1" t="s">
        <v>144</v>
      </c>
    </row>
    <row r="103" spans="12:12" ht="15" x14ac:dyDescent="0.25">
      <c r="L103" s="1" t="s">
        <v>145</v>
      </c>
    </row>
    <row r="104" spans="12:12" ht="15" x14ac:dyDescent="0.25">
      <c r="L104" s="1" t="s">
        <v>146</v>
      </c>
    </row>
    <row r="105" spans="12:12" ht="15" x14ac:dyDescent="0.25">
      <c r="L105" s="1" t="s">
        <v>147</v>
      </c>
    </row>
    <row r="106" spans="12:12" ht="15" x14ac:dyDescent="0.25">
      <c r="L106" s="1" t="s">
        <v>148</v>
      </c>
    </row>
    <row r="107" spans="12:12" ht="15" x14ac:dyDescent="0.25">
      <c r="L107" s="1" t="s">
        <v>149</v>
      </c>
    </row>
    <row r="108" spans="12:12" ht="15" x14ac:dyDescent="0.25">
      <c r="L108" s="1" t="s">
        <v>150</v>
      </c>
    </row>
    <row r="109" spans="12:12" ht="15" x14ac:dyDescent="0.25">
      <c r="L109" s="1" t="s">
        <v>151</v>
      </c>
    </row>
    <row r="110" spans="12:12" ht="15" x14ac:dyDescent="0.25">
      <c r="L110" s="1" t="s">
        <v>152</v>
      </c>
    </row>
    <row r="111" spans="12:12" ht="15" x14ac:dyDescent="0.25">
      <c r="L111" s="1" t="s">
        <v>153</v>
      </c>
    </row>
    <row r="112" spans="12:12" ht="15" x14ac:dyDescent="0.25">
      <c r="L112" s="1" t="s">
        <v>154</v>
      </c>
    </row>
    <row r="113" spans="12:12" ht="15" x14ac:dyDescent="0.25">
      <c r="L113" s="1" t="s">
        <v>155</v>
      </c>
    </row>
    <row r="114" spans="12:12" ht="15" x14ac:dyDescent="0.25">
      <c r="L114" s="1" t="s">
        <v>156</v>
      </c>
    </row>
    <row r="115" spans="12:12" ht="15" x14ac:dyDescent="0.25">
      <c r="L115" s="1" t="s">
        <v>157</v>
      </c>
    </row>
    <row r="116" spans="12:12" ht="15" x14ac:dyDescent="0.25">
      <c r="L116" s="1" t="s">
        <v>158</v>
      </c>
    </row>
    <row r="117" spans="12:12" ht="15" x14ac:dyDescent="0.25">
      <c r="L117" s="1" t="s">
        <v>159</v>
      </c>
    </row>
    <row r="118" spans="12:12" ht="15" x14ac:dyDescent="0.25">
      <c r="L118" s="1" t="s">
        <v>160</v>
      </c>
    </row>
    <row r="119" spans="12:12" ht="15" x14ac:dyDescent="0.25">
      <c r="L119" s="1" t="s">
        <v>161</v>
      </c>
    </row>
    <row r="120" spans="12:12" ht="15" x14ac:dyDescent="0.25">
      <c r="L120" s="1" t="s">
        <v>162</v>
      </c>
    </row>
    <row r="121" spans="12:12" ht="15" x14ac:dyDescent="0.25">
      <c r="L121" s="1" t="s">
        <v>163</v>
      </c>
    </row>
    <row r="122" spans="12:12" ht="15" x14ac:dyDescent="0.25">
      <c r="L122" s="1" t="s">
        <v>164</v>
      </c>
    </row>
    <row r="123" spans="12:12" ht="15" x14ac:dyDescent="0.25">
      <c r="L123" s="1" t="s">
        <v>165</v>
      </c>
    </row>
    <row r="124" spans="12:12" ht="15" x14ac:dyDescent="0.25">
      <c r="L124" s="1" t="s">
        <v>166</v>
      </c>
    </row>
    <row r="125" spans="12:12" ht="15" x14ac:dyDescent="0.25">
      <c r="L125" s="1" t="s">
        <v>167</v>
      </c>
    </row>
    <row r="126" spans="12:12" ht="15" x14ac:dyDescent="0.25">
      <c r="L126" s="1" t="s">
        <v>168</v>
      </c>
    </row>
    <row r="127" spans="12:12" ht="15" x14ac:dyDescent="0.25">
      <c r="L127" s="1" t="s">
        <v>169</v>
      </c>
    </row>
    <row r="128" spans="12:12" ht="15" x14ac:dyDescent="0.25">
      <c r="L128" s="1" t="s">
        <v>170</v>
      </c>
    </row>
    <row r="129" spans="12:12" ht="15" x14ac:dyDescent="0.25">
      <c r="L129" s="1" t="s">
        <v>171</v>
      </c>
    </row>
    <row r="130" spans="12:12" ht="15" x14ac:dyDescent="0.25">
      <c r="L130" s="1" t="s">
        <v>172</v>
      </c>
    </row>
    <row r="131" spans="12:12" ht="15" x14ac:dyDescent="0.25">
      <c r="L131" s="1" t="s">
        <v>173</v>
      </c>
    </row>
    <row r="132" spans="12:12" ht="15" x14ac:dyDescent="0.25">
      <c r="L132" s="1" t="s">
        <v>174</v>
      </c>
    </row>
    <row r="133" spans="12:12" ht="15" x14ac:dyDescent="0.25">
      <c r="L133" s="1" t="s">
        <v>175</v>
      </c>
    </row>
    <row r="134" spans="12:12" ht="15" x14ac:dyDescent="0.25">
      <c r="L134" s="1" t="s">
        <v>176</v>
      </c>
    </row>
    <row r="135" spans="12:12" ht="15" x14ac:dyDescent="0.25">
      <c r="L135" s="1" t="s">
        <v>177</v>
      </c>
    </row>
    <row r="136" spans="12:12" ht="15" x14ac:dyDescent="0.25">
      <c r="L136" s="1" t="s">
        <v>178</v>
      </c>
    </row>
    <row r="137" spans="12:12" ht="15" x14ac:dyDescent="0.25">
      <c r="L137" s="1" t="s">
        <v>179</v>
      </c>
    </row>
    <row r="138" spans="12:12" ht="15" x14ac:dyDescent="0.25">
      <c r="L138" s="1" t="s">
        <v>180</v>
      </c>
    </row>
    <row r="139" spans="12:12" ht="15" x14ac:dyDescent="0.25">
      <c r="L139" s="1" t="s">
        <v>181</v>
      </c>
    </row>
    <row r="140" spans="12:12" ht="15" x14ac:dyDescent="0.25">
      <c r="L140" s="1" t="s">
        <v>182</v>
      </c>
    </row>
    <row r="141" spans="12:12" ht="15" x14ac:dyDescent="0.25">
      <c r="L141" s="1" t="s">
        <v>183</v>
      </c>
    </row>
    <row r="142" spans="12:12" ht="15" x14ac:dyDescent="0.25">
      <c r="L142" s="1" t="s">
        <v>184</v>
      </c>
    </row>
    <row r="143" spans="12:12" ht="15" x14ac:dyDescent="0.25">
      <c r="L143" s="1" t="s">
        <v>185</v>
      </c>
    </row>
    <row r="144" spans="12:12" ht="15" x14ac:dyDescent="0.25">
      <c r="L144" s="1" t="s">
        <v>186</v>
      </c>
    </row>
    <row r="145" spans="12:12" ht="15" x14ac:dyDescent="0.25">
      <c r="L145" s="1" t="s">
        <v>187</v>
      </c>
    </row>
    <row r="146" spans="12:12" ht="15" x14ac:dyDescent="0.25">
      <c r="L146" s="1" t="s">
        <v>188</v>
      </c>
    </row>
    <row r="147" spans="12:12" ht="15" x14ac:dyDescent="0.25">
      <c r="L147" s="1" t="s">
        <v>189</v>
      </c>
    </row>
    <row r="148" spans="12:12" ht="15" x14ac:dyDescent="0.25">
      <c r="L148" s="1" t="s">
        <v>190</v>
      </c>
    </row>
    <row r="149" spans="12:12" ht="15" x14ac:dyDescent="0.25">
      <c r="L149" s="1" t="s">
        <v>191</v>
      </c>
    </row>
    <row r="150" spans="12:12" ht="15" x14ac:dyDescent="0.25">
      <c r="L150" s="1" t="s">
        <v>192</v>
      </c>
    </row>
    <row r="151" spans="12:12" ht="15" x14ac:dyDescent="0.25">
      <c r="L151" s="1" t="s">
        <v>193</v>
      </c>
    </row>
    <row r="152" spans="12:12" ht="15" x14ac:dyDescent="0.25">
      <c r="L152" s="1" t="s">
        <v>194</v>
      </c>
    </row>
    <row r="153" spans="12:12" ht="15" x14ac:dyDescent="0.25">
      <c r="L153" s="1" t="s">
        <v>195</v>
      </c>
    </row>
    <row r="154" spans="12:12" ht="15" x14ac:dyDescent="0.25">
      <c r="L154" s="1" t="s">
        <v>196</v>
      </c>
    </row>
    <row r="155" spans="12:12" ht="15" x14ac:dyDescent="0.25">
      <c r="L155" s="1" t="s">
        <v>197</v>
      </c>
    </row>
    <row r="156" spans="12:12" ht="15" x14ac:dyDescent="0.25">
      <c r="L156" s="1" t="s">
        <v>198</v>
      </c>
    </row>
    <row r="157" spans="12:12" ht="15" x14ac:dyDescent="0.25">
      <c r="L157" s="1" t="s">
        <v>199</v>
      </c>
    </row>
    <row r="158" spans="12:12" ht="15" x14ac:dyDescent="0.25">
      <c r="L158" s="1" t="s">
        <v>200</v>
      </c>
    </row>
    <row r="159" spans="12:12" ht="15" x14ac:dyDescent="0.25">
      <c r="L159" s="1" t="s">
        <v>201</v>
      </c>
    </row>
    <row r="160" spans="12:12" ht="15" x14ac:dyDescent="0.25">
      <c r="L160" s="1" t="s">
        <v>202</v>
      </c>
    </row>
    <row r="161" spans="12:12" ht="15" x14ac:dyDescent="0.25">
      <c r="L161" s="1" t="s">
        <v>203</v>
      </c>
    </row>
    <row r="162" spans="12:12" ht="15" x14ac:dyDescent="0.25">
      <c r="L162" s="1" t="s">
        <v>204</v>
      </c>
    </row>
    <row r="163" spans="12:12" ht="15" x14ac:dyDescent="0.25">
      <c r="L163" s="1" t="s">
        <v>205</v>
      </c>
    </row>
    <row r="164" spans="12:12" ht="15" x14ac:dyDescent="0.25">
      <c r="L164" s="1" t="s">
        <v>206</v>
      </c>
    </row>
    <row r="165" spans="12:12" ht="15" x14ac:dyDescent="0.25">
      <c r="L165" s="1"/>
    </row>
    <row r="166" spans="12:12" ht="15" x14ac:dyDescent="0.25">
      <c r="L166" s="32" t="s">
        <v>392</v>
      </c>
    </row>
    <row r="167" spans="12:12" ht="15" x14ac:dyDescent="0.25">
      <c r="L167" s="32"/>
    </row>
    <row r="168" spans="12:12" ht="15" x14ac:dyDescent="0.25">
      <c r="L168" s="1" t="s">
        <v>207</v>
      </c>
    </row>
    <row r="169" spans="12:12" ht="15" x14ac:dyDescent="0.25">
      <c r="L169" s="1" t="s">
        <v>208</v>
      </c>
    </row>
    <row r="170" spans="12:12" ht="15" x14ac:dyDescent="0.25">
      <c r="L170" s="1" t="s">
        <v>209</v>
      </c>
    </row>
    <row r="171" spans="12:12" ht="15" x14ac:dyDescent="0.25">
      <c r="L171" s="1" t="s">
        <v>210</v>
      </c>
    </row>
    <row r="172" spans="12:12" ht="15" x14ac:dyDescent="0.25">
      <c r="L172" s="1" t="s">
        <v>211</v>
      </c>
    </row>
    <row r="173" spans="12:12" ht="15" x14ac:dyDescent="0.25">
      <c r="L173" s="1" t="s">
        <v>212</v>
      </c>
    </row>
    <row r="174" spans="12:12" ht="15" x14ac:dyDescent="0.25">
      <c r="L174" s="1" t="s">
        <v>213</v>
      </c>
    </row>
    <row r="175" spans="12:12" ht="15" x14ac:dyDescent="0.25">
      <c r="L175" s="1" t="s">
        <v>214</v>
      </c>
    </row>
    <row r="176" spans="12:12" ht="15" x14ac:dyDescent="0.25">
      <c r="L176" s="1" t="s">
        <v>215</v>
      </c>
    </row>
    <row r="177" spans="12:12" ht="15" x14ac:dyDescent="0.25">
      <c r="L177" s="1" t="s">
        <v>216</v>
      </c>
    </row>
    <row r="178" spans="12:12" ht="15" x14ac:dyDescent="0.25">
      <c r="L178" s="1" t="s">
        <v>217</v>
      </c>
    </row>
    <row r="179" spans="12:12" ht="15" x14ac:dyDescent="0.25">
      <c r="L179" s="1" t="s">
        <v>218</v>
      </c>
    </row>
    <row r="180" spans="12:12" ht="15" x14ac:dyDescent="0.25">
      <c r="L180" s="1" t="s">
        <v>219</v>
      </c>
    </row>
    <row r="181" spans="12:12" ht="15" x14ac:dyDescent="0.25">
      <c r="L181" s="1" t="s">
        <v>220</v>
      </c>
    </row>
    <row r="182" spans="12:12" ht="15" x14ac:dyDescent="0.25">
      <c r="L182" s="1" t="s">
        <v>221</v>
      </c>
    </row>
    <row r="183" spans="12:12" ht="15" x14ac:dyDescent="0.25">
      <c r="L183" s="1" t="s">
        <v>222</v>
      </c>
    </row>
    <row r="184" spans="12:12" ht="15" x14ac:dyDescent="0.25">
      <c r="L184" s="1" t="s">
        <v>223</v>
      </c>
    </row>
    <row r="185" spans="12:12" ht="15" x14ac:dyDescent="0.25">
      <c r="L185" s="1" t="s">
        <v>224</v>
      </c>
    </row>
    <row r="186" spans="12:12" ht="15" x14ac:dyDescent="0.25">
      <c r="L186" s="33" t="s">
        <v>225</v>
      </c>
    </row>
    <row r="187" spans="12:12" ht="15" x14ac:dyDescent="0.25">
      <c r="L187" s="1" t="s">
        <v>226</v>
      </c>
    </row>
    <row r="188" spans="12:12" ht="15" x14ac:dyDescent="0.25">
      <c r="L188" s="1" t="s">
        <v>227</v>
      </c>
    </row>
    <row r="189" spans="12:12" ht="15" x14ac:dyDescent="0.25">
      <c r="L189" s="1" t="s">
        <v>228</v>
      </c>
    </row>
    <row r="190" spans="12:12" ht="15" x14ac:dyDescent="0.25">
      <c r="L190" s="1" t="s">
        <v>229</v>
      </c>
    </row>
    <row r="191" spans="12:12" ht="15" x14ac:dyDescent="0.25">
      <c r="L191" s="1" t="s">
        <v>230</v>
      </c>
    </row>
    <row r="192" spans="12:12" ht="15" x14ac:dyDescent="0.25">
      <c r="L192" s="1" t="s">
        <v>231</v>
      </c>
    </row>
    <row r="193" spans="12:12" ht="15" x14ac:dyDescent="0.25">
      <c r="L193" s="1" t="s">
        <v>232</v>
      </c>
    </row>
    <row r="194" spans="12:12" ht="15" x14ac:dyDescent="0.25">
      <c r="L194" s="1" t="s">
        <v>233</v>
      </c>
    </row>
    <row r="195" spans="12:12" ht="15" x14ac:dyDescent="0.25">
      <c r="L195" s="1" t="s">
        <v>234</v>
      </c>
    </row>
    <row r="196" spans="12:12" ht="15" x14ac:dyDescent="0.25">
      <c r="L196" s="1" t="s">
        <v>235</v>
      </c>
    </row>
    <row r="197" spans="12:12" ht="15" x14ac:dyDescent="0.25">
      <c r="L197" s="1" t="s">
        <v>236</v>
      </c>
    </row>
    <row r="198" spans="12:12" ht="15" x14ac:dyDescent="0.25">
      <c r="L198" s="1" t="s">
        <v>237</v>
      </c>
    </row>
    <row r="199" spans="12:12" ht="15" x14ac:dyDescent="0.25">
      <c r="L199" s="1" t="s">
        <v>238</v>
      </c>
    </row>
    <row r="200" spans="12:12" ht="15" x14ac:dyDescent="0.25">
      <c r="L200" s="1" t="s">
        <v>239</v>
      </c>
    </row>
    <row r="201" spans="12:12" ht="15" x14ac:dyDescent="0.25">
      <c r="L201" s="1" t="s">
        <v>240</v>
      </c>
    </row>
    <row r="202" spans="12:12" ht="15" x14ac:dyDescent="0.25">
      <c r="L202" s="33" t="s">
        <v>241</v>
      </c>
    </row>
    <row r="203" spans="12:12" ht="15" x14ac:dyDescent="0.25">
      <c r="L203" s="1" t="s">
        <v>242</v>
      </c>
    </row>
    <row r="204" spans="12:12" ht="15" x14ac:dyDescent="0.25">
      <c r="L204" s="1" t="s">
        <v>243</v>
      </c>
    </row>
    <row r="205" spans="12:12" ht="15" x14ac:dyDescent="0.25">
      <c r="L205" s="1" t="s">
        <v>244</v>
      </c>
    </row>
    <row r="206" spans="12:12" ht="15" x14ac:dyDescent="0.25">
      <c r="L206" s="1" t="s">
        <v>245</v>
      </c>
    </row>
    <row r="207" spans="12:12" ht="15" x14ac:dyDescent="0.25">
      <c r="L207" s="1" t="s">
        <v>246</v>
      </c>
    </row>
    <row r="208" spans="12:12" ht="15" x14ac:dyDescent="0.25">
      <c r="L208" s="1" t="s">
        <v>247</v>
      </c>
    </row>
    <row r="209" spans="12:12" ht="15" x14ac:dyDescent="0.25">
      <c r="L209" s="1" t="s">
        <v>248</v>
      </c>
    </row>
    <row r="210" spans="12:12" ht="15" x14ac:dyDescent="0.25">
      <c r="L210" s="1" t="s">
        <v>249</v>
      </c>
    </row>
    <row r="211" spans="12:12" ht="15" x14ac:dyDescent="0.25">
      <c r="L211" s="1" t="s">
        <v>250</v>
      </c>
    </row>
    <row r="212" spans="12:12" ht="15" x14ac:dyDescent="0.25">
      <c r="L212" s="1" t="s">
        <v>251</v>
      </c>
    </row>
    <row r="213" spans="12:12" ht="15" x14ac:dyDescent="0.25">
      <c r="L213" s="1" t="s">
        <v>252</v>
      </c>
    </row>
    <row r="214" spans="12:12" ht="15" x14ac:dyDescent="0.25">
      <c r="L214" s="1" t="s">
        <v>253</v>
      </c>
    </row>
    <row r="215" spans="12:12" ht="15" x14ac:dyDescent="0.25">
      <c r="L215" s="1" t="s">
        <v>254</v>
      </c>
    </row>
    <row r="216" spans="12:12" ht="15" x14ac:dyDescent="0.25">
      <c r="L216" s="1" t="s">
        <v>255</v>
      </c>
    </row>
    <row r="217" spans="12:12" ht="15" x14ac:dyDescent="0.25">
      <c r="L217" s="1" t="s">
        <v>256</v>
      </c>
    </row>
    <row r="218" spans="12:12" ht="15" x14ac:dyDescent="0.25">
      <c r="L218" s="1" t="s">
        <v>257</v>
      </c>
    </row>
    <row r="219" spans="12:12" ht="15" x14ac:dyDescent="0.25">
      <c r="L219" s="1" t="s">
        <v>258</v>
      </c>
    </row>
    <row r="220" spans="12:12" ht="15" x14ac:dyDescent="0.25">
      <c r="L220" s="1" t="s">
        <v>259</v>
      </c>
    </row>
    <row r="221" spans="12:12" ht="15" x14ac:dyDescent="0.25">
      <c r="L221" s="1" t="s">
        <v>260</v>
      </c>
    </row>
    <row r="222" spans="12:12" ht="15" x14ac:dyDescent="0.25">
      <c r="L222" s="1" t="s">
        <v>261</v>
      </c>
    </row>
    <row r="223" spans="12:12" ht="15" x14ac:dyDescent="0.25">
      <c r="L223" s="1" t="s">
        <v>262</v>
      </c>
    </row>
    <row r="224" spans="12:12" ht="15" x14ac:dyDescent="0.25">
      <c r="L224" s="1" t="s">
        <v>263</v>
      </c>
    </row>
    <row r="225" spans="12:12" ht="15" x14ac:dyDescent="0.25">
      <c r="L225" s="1" t="s">
        <v>264</v>
      </c>
    </row>
    <row r="226" spans="12:12" ht="15" x14ac:dyDescent="0.25">
      <c r="L226" s="1" t="s">
        <v>265</v>
      </c>
    </row>
    <row r="227" spans="12:12" ht="15" x14ac:dyDescent="0.25">
      <c r="L227" s="1" t="s">
        <v>266</v>
      </c>
    </row>
    <row r="228" spans="12:12" ht="15" x14ac:dyDescent="0.25">
      <c r="L228" s="1" t="s">
        <v>267</v>
      </c>
    </row>
    <row r="229" spans="12:12" ht="15" x14ac:dyDescent="0.25">
      <c r="L229" s="1" t="s">
        <v>268</v>
      </c>
    </row>
    <row r="230" spans="12:12" ht="15" x14ac:dyDescent="0.25">
      <c r="L230" s="1" t="s">
        <v>269</v>
      </c>
    </row>
    <row r="231" spans="12:12" ht="15" x14ac:dyDescent="0.25">
      <c r="L231" s="1" t="s">
        <v>270</v>
      </c>
    </row>
    <row r="232" spans="12:12" ht="15" x14ac:dyDescent="0.25">
      <c r="L232" s="1" t="s">
        <v>271</v>
      </c>
    </row>
    <row r="233" spans="12:12" ht="15" x14ac:dyDescent="0.25">
      <c r="L233" s="1" t="s">
        <v>272</v>
      </c>
    </row>
    <row r="234" spans="12:12" ht="15" x14ac:dyDescent="0.25">
      <c r="L234" s="1" t="s">
        <v>273</v>
      </c>
    </row>
    <row r="235" spans="12:12" ht="15" x14ac:dyDescent="0.25">
      <c r="L235" s="1" t="s">
        <v>274</v>
      </c>
    </row>
    <row r="236" spans="12:12" ht="15" x14ac:dyDescent="0.25">
      <c r="L236" s="1" t="s">
        <v>275</v>
      </c>
    </row>
    <row r="237" spans="12:12" ht="15" x14ac:dyDescent="0.25">
      <c r="L237" s="1"/>
    </row>
    <row r="238" spans="12:12" ht="15" x14ac:dyDescent="0.25">
      <c r="L238" s="32" t="s">
        <v>393</v>
      </c>
    </row>
    <row r="239" spans="12:12" ht="15" x14ac:dyDescent="0.25">
      <c r="L239" s="32"/>
    </row>
    <row r="240" spans="12:12" ht="15" x14ac:dyDescent="0.25">
      <c r="L240" s="1" t="s">
        <v>276</v>
      </c>
    </row>
    <row r="241" spans="12:12" ht="15" x14ac:dyDescent="0.25">
      <c r="L241" s="1" t="s">
        <v>277</v>
      </c>
    </row>
    <row r="242" spans="12:12" ht="15" x14ac:dyDescent="0.25">
      <c r="L242" s="1" t="s">
        <v>278</v>
      </c>
    </row>
    <row r="243" spans="12:12" ht="15" x14ac:dyDescent="0.25">
      <c r="L243" s="1" t="s">
        <v>279</v>
      </c>
    </row>
    <row r="244" spans="12:12" ht="15" x14ac:dyDescent="0.25">
      <c r="L244" s="1" t="s">
        <v>280</v>
      </c>
    </row>
    <row r="245" spans="12:12" ht="15" x14ac:dyDescent="0.25">
      <c r="L245" s="1" t="s">
        <v>281</v>
      </c>
    </row>
    <row r="246" spans="12:12" ht="15" x14ac:dyDescent="0.25">
      <c r="L246" s="1" t="s">
        <v>282</v>
      </c>
    </row>
    <row r="247" spans="12:12" ht="15" x14ac:dyDescent="0.25">
      <c r="L247" s="1" t="s">
        <v>283</v>
      </c>
    </row>
    <row r="248" spans="12:12" ht="15" x14ac:dyDescent="0.25">
      <c r="L248" s="1" t="s">
        <v>284</v>
      </c>
    </row>
    <row r="249" spans="12:12" ht="15" x14ac:dyDescent="0.25">
      <c r="L249" s="1" t="s">
        <v>285</v>
      </c>
    </row>
    <row r="250" spans="12:12" ht="15" x14ac:dyDescent="0.25">
      <c r="L250" s="1" t="s">
        <v>286</v>
      </c>
    </row>
    <row r="251" spans="12:12" ht="15" x14ac:dyDescent="0.25">
      <c r="L251" s="1" t="s">
        <v>287</v>
      </c>
    </row>
    <row r="252" spans="12:12" ht="15" x14ac:dyDescent="0.25">
      <c r="L252" s="1" t="s">
        <v>288</v>
      </c>
    </row>
    <row r="253" spans="12:12" ht="15" x14ac:dyDescent="0.25">
      <c r="L253" s="1" t="s">
        <v>289</v>
      </c>
    </row>
    <row r="254" spans="12:12" ht="15" x14ac:dyDescent="0.25">
      <c r="L254" s="1" t="s">
        <v>290</v>
      </c>
    </row>
    <row r="255" spans="12:12" ht="15" x14ac:dyDescent="0.25">
      <c r="L255" s="1" t="s">
        <v>291</v>
      </c>
    </row>
    <row r="256" spans="12:12" ht="15" x14ac:dyDescent="0.25">
      <c r="L256" s="1" t="s">
        <v>292</v>
      </c>
    </row>
    <row r="257" spans="12:12" ht="15" x14ac:dyDescent="0.25">
      <c r="L257" s="1" t="s">
        <v>293</v>
      </c>
    </row>
    <row r="258" spans="12:12" ht="15" x14ac:dyDescent="0.25">
      <c r="L258" s="1" t="s">
        <v>294</v>
      </c>
    </row>
    <row r="259" spans="12:12" ht="15" x14ac:dyDescent="0.25">
      <c r="L259" s="1" t="s">
        <v>295</v>
      </c>
    </row>
    <row r="260" spans="12:12" ht="15" x14ac:dyDescent="0.25">
      <c r="L260" s="1"/>
    </row>
    <row r="261" spans="12:12" ht="15" x14ac:dyDescent="0.25">
      <c r="L261" s="32" t="s">
        <v>296</v>
      </c>
    </row>
    <row r="262" spans="12:12" ht="15" x14ac:dyDescent="0.25">
      <c r="L262" s="32"/>
    </row>
    <row r="263" spans="12:12" ht="15" x14ac:dyDescent="0.25">
      <c r="L263" s="1" t="s">
        <v>297</v>
      </c>
    </row>
    <row r="264" spans="12:12" ht="15" x14ac:dyDescent="0.25">
      <c r="L264" s="1" t="s">
        <v>298</v>
      </c>
    </row>
    <row r="265" spans="12:12" ht="15" x14ac:dyDescent="0.25">
      <c r="L265" s="1" t="s">
        <v>299</v>
      </c>
    </row>
    <row r="266" spans="12:12" ht="15" x14ac:dyDescent="0.25">
      <c r="L266" s="1" t="s">
        <v>300</v>
      </c>
    </row>
    <row r="267" spans="12:12" ht="15" x14ac:dyDescent="0.25">
      <c r="L267" s="1" t="s">
        <v>301</v>
      </c>
    </row>
    <row r="268" spans="12:12" ht="15" x14ac:dyDescent="0.25">
      <c r="L268" s="1" t="s">
        <v>302</v>
      </c>
    </row>
    <row r="269" spans="12:12" ht="15" x14ac:dyDescent="0.25">
      <c r="L269" s="1" t="s">
        <v>303</v>
      </c>
    </row>
    <row r="270" spans="12:12" ht="15" x14ac:dyDescent="0.25">
      <c r="L270" s="1" t="s">
        <v>304</v>
      </c>
    </row>
    <row r="271" spans="12:12" ht="15" x14ac:dyDescent="0.25">
      <c r="L271" s="1" t="s">
        <v>305</v>
      </c>
    </row>
    <row r="272" spans="12:12" ht="15" x14ac:dyDescent="0.25">
      <c r="L272" s="1" t="s">
        <v>306</v>
      </c>
    </row>
    <row r="273" spans="12:12" ht="15" x14ac:dyDescent="0.25">
      <c r="L273" s="1" t="s">
        <v>307</v>
      </c>
    </row>
    <row r="274" spans="12:12" ht="15" x14ac:dyDescent="0.25">
      <c r="L274" s="1" t="s">
        <v>308</v>
      </c>
    </row>
    <row r="275" spans="12:12" ht="15" x14ac:dyDescent="0.25">
      <c r="L275" s="1" t="s">
        <v>309</v>
      </c>
    </row>
    <row r="276" spans="12:12" ht="15" x14ac:dyDescent="0.25">
      <c r="L276" s="1" t="s">
        <v>310</v>
      </c>
    </row>
    <row r="277" spans="12:12" ht="15" x14ac:dyDescent="0.25">
      <c r="L277" s="1" t="s">
        <v>311</v>
      </c>
    </row>
    <row r="278" spans="12:12" ht="15" x14ac:dyDescent="0.25">
      <c r="L278" s="1" t="s">
        <v>312</v>
      </c>
    </row>
    <row r="279" spans="12:12" ht="15" x14ac:dyDescent="0.25">
      <c r="L279" s="1" t="s">
        <v>313</v>
      </c>
    </row>
    <row r="280" spans="12:12" ht="15" x14ac:dyDescent="0.25">
      <c r="L280" s="1" t="s">
        <v>314</v>
      </c>
    </row>
    <row r="281" spans="12:12" ht="15" x14ac:dyDescent="0.25">
      <c r="L281" s="1" t="s">
        <v>315</v>
      </c>
    </row>
    <row r="282" spans="12:12" ht="15" x14ac:dyDescent="0.25">
      <c r="L282" s="1" t="s">
        <v>316</v>
      </c>
    </row>
    <row r="283" spans="12:12" ht="15" x14ac:dyDescent="0.25">
      <c r="L283" s="1" t="s">
        <v>317</v>
      </c>
    </row>
    <row r="284" spans="12:12" ht="15" x14ac:dyDescent="0.25">
      <c r="L284" s="1" t="s">
        <v>318</v>
      </c>
    </row>
    <row r="285" spans="12:12" ht="15" x14ac:dyDescent="0.25">
      <c r="L285" s="1" t="s">
        <v>319</v>
      </c>
    </row>
    <row r="286" spans="12:12" ht="15" x14ac:dyDescent="0.25">
      <c r="L286" s="1" t="s">
        <v>320</v>
      </c>
    </row>
    <row r="287" spans="12:12" ht="15" x14ac:dyDescent="0.25">
      <c r="L287" s="1" t="s">
        <v>321</v>
      </c>
    </row>
    <row r="288" spans="12:12" ht="15" x14ac:dyDescent="0.25">
      <c r="L288" s="1" t="s">
        <v>322</v>
      </c>
    </row>
    <row r="289" spans="12:12" ht="15" x14ac:dyDescent="0.25">
      <c r="L289" s="1" t="s">
        <v>323</v>
      </c>
    </row>
    <row r="290" spans="12:12" ht="15" x14ac:dyDescent="0.25">
      <c r="L290" s="1" t="s">
        <v>324</v>
      </c>
    </row>
    <row r="291" spans="12:12" ht="15" x14ac:dyDescent="0.25">
      <c r="L291" s="1" t="s">
        <v>325</v>
      </c>
    </row>
    <row r="292" spans="12:12" ht="15" x14ac:dyDescent="0.25">
      <c r="L292" s="1" t="s">
        <v>326</v>
      </c>
    </row>
    <row r="293" spans="12:12" ht="15" x14ac:dyDescent="0.25">
      <c r="L293" s="1" t="s">
        <v>327</v>
      </c>
    </row>
    <row r="294" spans="12:12" ht="15" x14ac:dyDescent="0.25">
      <c r="L294" s="1" t="s">
        <v>328</v>
      </c>
    </row>
    <row r="295" spans="12:12" ht="15" x14ac:dyDescent="0.25">
      <c r="L295" s="1" t="s">
        <v>329</v>
      </c>
    </row>
    <row r="296" spans="12:12" ht="15" x14ac:dyDescent="0.25">
      <c r="L296" s="1" t="s">
        <v>330</v>
      </c>
    </row>
    <row r="297" spans="12:12" ht="15" x14ac:dyDescent="0.25">
      <c r="L297" s="1" t="s">
        <v>331</v>
      </c>
    </row>
    <row r="298" spans="12:12" ht="15" x14ac:dyDescent="0.25">
      <c r="L298" s="1"/>
    </row>
    <row r="299" spans="12:12" ht="15" x14ac:dyDescent="0.25">
      <c r="L299" s="32" t="s">
        <v>332</v>
      </c>
    </row>
    <row r="300" spans="12:12" ht="15" x14ac:dyDescent="0.25">
      <c r="L300" s="32"/>
    </row>
    <row r="301" spans="12:12" ht="15" x14ac:dyDescent="0.25">
      <c r="L301" s="1" t="s">
        <v>333</v>
      </c>
    </row>
    <row r="302" spans="12:12" ht="15" x14ac:dyDescent="0.25">
      <c r="L302" s="1"/>
    </row>
    <row r="303" spans="12:12" ht="15" x14ac:dyDescent="0.25">
      <c r="L303" s="32" t="s">
        <v>334</v>
      </c>
    </row>
    <row r="304" spans="12:12" ht="15" x14ac:dyDescent="0.25">
      <c r="L304" s="32"/>
    </row>
    <row r="305" spans="12:12" ht="15" x14ac:dyDescent="0.25">
      <c r="L305" s="1" t="s">
        <v>335</v>
      </c>
    </row>
    <row r="306" spans="12:12" ht="15" x14ac:dyDescent="0.25">
      <c r="L306" s="1" t="s">
        <v>336</v>
      </c>
    </row>
    <row r="307" spans="12:12" ht="15" x14ac:dyDescent="0.25">
      <c r="L307" s="1" t="s">
        <v>337</v>
      </c>
    </row>
    <row r="308" spans="12:12" ht="15" x14ac:dyDescent="0.25">
      <c r="L308" s="1" t="s">
        <v>338</v>
      </c>
    </row>
    <row r="309" spans="12:12" ht="15" x14ac:dyDescent="0.25">
      <c r="L309" s="1" t="s">
        <v>339</v>
      </c>
    </row>
    <row r="310" spans="12:12" ht="15" x14ac:dyDescent="0.25">
      <c r="L310" s="1" t="s">
        <v>340</v>
      </c>
    </row>
    <row r="311" spans="12:12" ht="15" x14ac:dyDescent="0.25">
      <c r="L311" s="1" t="s">
        <v>341</v>
      </c>
    </row>
    <row r="312" spans="12:12" ht="15" x14ac:dyDescent="0.25">
      <c r="L312" s="1" t="s">
        <v>342</v>
      </c>
    </row>
    <row r="313" spans="12:12" ht="15" x14ac:dyDescent="0.25">
      <c r="L313" s="1" t="s">
        <v>343</v>
      </c>
    </row>
    <row r="314" spans="12:12" ht="15" x14ac:dyDescent="0.25">
      <c r="L314" s="1" t="s">
        <v>344</v>
      </c>
    </row>
    <row r="315" spans="12:12" ht="15" x14ac:dyDescent="0.25">
      <c r="L315" s="1" t="s">
        <v>345</v>
      </c>
    </row>
    <row r="316" spans="12:12" ht="15" x14ac:dyDescent="0.25">
      <c r="L316" s="1" t="s">
        <v>346</v>
      </c>
    </row>
    <row r="317" spans="12:12" ht="15" x14ac:dyDescent="0.25">
      <c r="L317" s="1" t="s">
        <v>347</v>
      </c>
    </row>
    <row r="318" spans="12:12" ht="15" x14ac:dyDescent="0.25">
      <c r="L318" s="1" t="s">
        <v>348</v>
      </c>
    </row>
    <row r="319" spans="12:12" ht="15" x14ac:dyDescent="0.25">
      <c r="L319" s="1" t="s">
        <v>349</v>
      </c>
    </row>
    <row r="320" spans="12:12" ht="15" x14ac:dyDescent="0.25">
      <c r="L320" s="1" t="s">
        <v>350</v>
      </c>
    </row>
    <row r="321" spans="12:12" ht="15" x14ac:dyDescent="0.25">
      <c r="L321" s="1" t="s">
        <v>351</v>
      </c>
    </row>
    <row r="322" spans="12:12" ht="15" x14ac:dyDescent="0.25">
      <c r="L322" s="1" t="s">
        <v>352</v>
      </c>
    </row>
    <row r="323" spans="12:12" ht="15" x14ac:dyDescent="0.25">
      <c r="L323" s="1" t="s">
        <v>353</v>
      </c>
    </row>
    <row r="324" spans="12:12" ht="15" x14ac:dyDescent="0.25">
      <c r="L324" s="1" t="s">
        <v>354</v>
      </c>
    </row>
    <row r="325" spans="12:12" ht="15" x14ac:dyDescent="0.25">
      <c r="L325" s="1" t="s">
        <v>355</v>
      </c>
    </row>
    <row r="326" spans="12:12" ht="15" x14ac:dyDescent="0.25">
      <c r="L326" s="1" t="s">
        <v>356</v>
      </c>
    </row>
    <row r="327" spans="12:12" ht="15" x14ac:dyDescent="0.25">
      <c r="L327" s="1" t="s">
        <v>357</v>
      </c>
    </row>
    <row r="328" spans="12:12" ht="15" x14ac:dyDescent="0.25">
      <c r="L328" s="1" t="s">
        <v>358</v>
      </c>
    </row>
    <row r="329" spans="12:12" ht="15" x14ac:dyDescent="0.25">
      <c r="L329" s="1" t="s">
        <v>359</v>
      </c>
    </row>
    <row r="330" spans="12:12" ht="15" x14ac:dyDescent="0.25">
      <c r="L330" s="1" t="s">
        <v>360</v>
      </c>
    </row>
    <row r="331" spans="12:12" ht="15" x14ac:dyDescent="0.25">
      <c r="L331" s="1" t="s">
        <v>361</v>
      </c>
    </row>
    <row r="332" spans="12:12" ht="15" x14ac:dyDescent="0.25">
      <c r="L332" s="1" t="s">
        <v>362</v>
      </c>
    </row>
    <row r="333" spans="12:12" ht="15" x14ac:dyDescent="0.25">
      <c r="L333" s="1" t="s">
        <v>363</v>
      </c>
    </row>
    <row r="334" spans="12:12" ht="15" x14ac:dyDescent="0.25">
      <c r="L334" s="1" t="s">
        <v>364</v>
      </c>
    </row>
    <row r="335" spans="12:12" ht="15" x14ac:dyDescent="0.25">
      <c r="L335" s="1" t="s">
        <v>365</v>
      </c>
    </row>
    <row r="336" spans="12:12" ht="15" x14ac:dyDescent="0.25">
      <c r="L336" s="1" t="s">
        <v>366</v>
      </c>
    </row>
    <row r="337" spans="12:12" ht="15" x14ac:dyDescent="0.25">
      <c r="L337" s="1" t="s">
        <v>367</v>
      </c>
    </row>
    <row r="338" spans="12:12" ht="15" x14ac:dyDescent="0.25">
      <c r="L338" s="1" t="s">
        <v>368</v>
      </c>
    </row>
    <row r="339" spans="12:12" ht="15" x14ac:dyDescent="0.25">
      <c r="L339" s="1" t="s">
        <v>369</v>
      </c>
    </row>
    <row r="340" spans="12:12" ht="15" x14ac:dyDescent="0.25">
      <c r="L340" s="1" t="s">
        <v>370</v>
      </c>
    </row>
    <row r="341" spans="12:12" ht="15" x14ac:dyDescent="0.25">
      <c r="L341" s="1" t="s">
        <v>371</v>
      </c>
    </row>
    <row r="342" spans="12:12" ht="15" x14ac:dyDescent="0.25">
      <c r="L342" s="1" t="s">
        <v>372</v>
      </c>
    </row>
    <row r="343" spans="12:12" ht="15" x14ac:dyDescent="0.25">
      <c r="L343" s="1" t="s">
        <v>373</v>
      </c>
    </row>
    <row r="344" spans="12:12" ht="15" x14ac:dyDescent="0.25">
      <c r="L344" s="1" t="s">
        <v>374</v>
      </c>
    </row>
    <row r="345" spans="12:12" ht="15" x14ac:dyDescent="0.25">
      <c r="L345" s="1" t="s">
        <v>375</v>
      </c>
    </row>
    <row r="346" spans="12:12" ht="15" x14ac:dyDescent="0.25">
      <c r="L346" s="1" t="s">
        <v>376</v>
      </c>
    </row>
    <row r="347" spans="12:12" ht="15" x14ac:dyDescent="0.25">
      <c r="L347" s="1" t="s">
        <v>377</v>
      </c>
    </row>
    <row r="348" spans="12:12" ht="15" x14ac:dyDescent="0.25">
      <c r="L348" s="1" t="s">
        <v>378</v>
      </c>
    </row>
    <row r="349" spans="12:12" ht="15" x14ac:dyDescent="0.25">
      <c r="L349" s="1"/>
    </row>
    <row r="350" spans="12:12" ht="15" x14ac:dyDescent="0.25">
      <c r="L350" s="32" t="s">
        <v>379</v>
      </c>
    </row>
    <row r="351" spans="12:12" ht="15" x14ac:dyDescent="0.25">
      <c r="L351" s="32"/>
    </row>
    <row r="352" spans="12:12" ht="15" x14ac:dyDescent="0.25">
      <c r="L352" s="1" t="s">
        <v>380</v>
      </c>
    </row>
    <row r="353" spans="12:12" ht="15" x14ac:dyDescent="0.25">
      <c r="L353" s="1" t="s">
        <v>381</v>
      </c>
    </row>
    <row r="354" spans="12:12" ht="15" x14ac:dyDescent="0.25">
      <c r="L354" s="1" t="s">
        <v>382</v>
      </c>
    </row>
    <row r="355" spans="12:12" ht="15" x14ac:dyDescent="0.25">
      <c r="L355" s="1" t="s">
        <v>383</v>
      </c>
    </row>
    <row r="356" spans="12:12" ht="15" x14ac:dyDescent="0.25">
      <c r="L356" s="1" t="s">
        <v>384</v>
      </c>
    </row>
    <row r="357" spans="12:12" ht="15" x14ac:dyDescent="0.25">
      <c r="L357" s="1" t="s">
        <v>23</v>
      </c>
    </row>
  </sheetData>
  <sortState ref="J3:J21">
    <sortCondition ref="J3"/>
  </sortState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00B050"/>
  </sheetPr>
  <dimension ref="A1:AW64"/>
  <sheetViews>
    <sheetView zoomScaleNormal="100" zoomScaleSheetLayoutView="100" workbookViewId="0">
      <selection activeCell="H15" sqref="H15"/>
    </sheetView>
  </sheetViews>
  <sheetFormatPr defaultRowHeight="15.75" x14ac:dyDescent="0.25"/>
  <cols>
    <col min="1" max="54" width="1.7109375" style="2" customWidth="1"/>
    <col min="55" max="16384" width="9.140625" style="2"/>
  </cols>
  <sheetData>
    <row r="1" spans="1:49" ht="33.75" customHeight="1" x14ac:dyDescent="0.3">
      <c r="A1" s="85" t="s">
        <v>28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49" ht="19.5" thickBot="1" x14ac:dyDescent="0.35">
      <c r="A2" s="86">
        <v>369</v>
      </c>
      <c r="B2" s="87"/>
      <c r="C2" s="87"/>
      <c r="D2" s="87"/>
      <c r="E2" s="87"/>
      <c r="F2" s="87"/>
      <c r="G2" s="87"/>
      <c r="H2" s="87"/>
      <c r="I2" s="87"/>
      <c r="J2" s="87"/>
      <c r="K2" s="88"/>
    </row>
    <row r="3" spans="1:49" ht="74.25" customHeight="1" thickBot="1" x14ac:dyDescent="0.3">
      <c r="A3" s="45"/>
      <c r="B3" s="46"/>
      <c r="C3" s="46"/>
      <c r="D3" s="46"/>
      <c r="E3" s="46"/>
      <c r="F3" s="46"/>
      <c r="G3" s="46"/>
      <c r="H3" s="46"/>
      <c r="I3" s="89" t="s">
        <v>404</v>
      </c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90"/>
    </row>
    <row r="4" spans="1:49" x14ac:dyDescent="0.25">
      <c r="A4" s="47"/>
    </row>
    <row r="5" spans="1:49" x14ac:dyDescent="0.25">
      <c r="L5" s="44" t="s">
        <v>405</v>
      </c>
      <c r="U5" s="91" t="e">
        <f>VLOOKUP(A2,#REF!,2,0)</f>
        <v>#REF!</v>
      </c>
      <c r="V5" s="91"/>
      <c r="W5" s="91"/>
      <c r="X5" s="91"/>
      <c r="Y5" s="91"/>
      <c r="Z5" s="91"/>
      <c r="AB5" s="92" t="s">
        <v>16</v>
      </c>
      <c r="AC5" s="92"/>
      <c r="AD5" s="93" t="s">
        <v>472</v>
      </c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</row>
    <row r="6" spans="1:49" ht="30.75" customHeight="1" x14ac:dyDescent="0.25">
      <c r="A6" s="80" t="s">
        <v>439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</row>
    <row r="7" spans="1:49" ht="6.75" customHeight="1" x14ac:dyDescent="0.25">
      <c r="A7" s="69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</row>
    <row r="8" spans="1:49" x14ac:dyDescent="0.25">
      <c r="A8" s="84" t="e">
        <f>VLOOKUP(A2,#REF!,5,0)&amp;";"</f>
        <v>#REF!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</row>
    <row r="9" spans="1:49" ht="12" customHeight="1" x14ac:dyDescent="0.25">
      <c r="A9" s="97" t="s">
        <v>403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</row>
    <row r="10" spans="1:49" x14ac:dyDescent="0.25">
      <c r="A10" s="65"/>
      <c r="B10" s="67"/>
      <c r="C10" s="67"/>
      <c r="D10" s="98" t="s">
        <v>440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</row>
    <row r="11" spans="1:49" x14ac:dyDescent="0.25">
      <c r="A11" s="99" t="s">
        <v>441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</row>
    <row r="12" spans="1:49" x14ac:dyDescent="0.25">
      <c r="A12" s="84" t="e">
        <f>VLOOKUP(A2,#REF!,7,0)&amp;";"</f>
        <v>#REF!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</row>
    <row r="13" spans="1:49" x14ac:dyDescent="0.2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</row>
    <row r="14" spans="1:49" x14ac:dyDescent="0.25">
      <c r="A14" s="95" t="s">
        <v>442</v>
      </c>
      <c r="B14" s="95"/>
      <c r="C14" s="95"/>
      <c r="D14" s="95"/>
      <c r="E14" s="95"/>
      <c r="F14" s="95"/>
      <c r="G14" s="95"/>
      <c r="H14" s="95"/>
      <c r="I14" s="94" t="e">
        <f>VLOOKUP(A2,#REF!,17,0)</f>
        <v>#REF!</v>
      </c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70"/>
      <c r="Y14" s="95" t="s">
        <v>443</v>
      </c>
      <c r="Z14" s="95"/>
      <c r="AA14" s="95"/>
      <c r="AB14" s="95"/>
      <c r="AC14" s="95"/>
      <c r="AD14" s="95"/>
      <c r="AE14" s="94" t="e">
        <f>VLOOKUP(A2,#REF!,10,0)</f>
        <v>#REF!</v>
      </c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</row>
    <row r="15" spans="1:49" ht="3" customHeight="1" x14ac:dyDescent="0.25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63"/>
      <c r="Z15" s="63"/>
      <c r="AA15" s="63"/>
      <c r="AB15" s="63"/>
      <c r="AC15" s="63"/>
      <c r="AD15" s="63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</row>
    <row r="16" spans="1:49" x14ac:dyDescent="0.25">
      <c r="A16" s="111" t="s">
        <v>446</v>
      </c>
      <c r="B16" s="111"/>
      <c r="C16" s="111"/>
      <c r="D16" s="111"/>
      <c r="E16" s="111"/>
      <c r="F16" s="111"/>
      <c r="G16" s="111"/>
      <c r="H16" s="84" t="e">
        <f>VLOOKUP(A2,#REF!,12,0)</f>
        <v>#REF!</v>
      </c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V16" s="95" t="s">
        <v>444</v>
      </c>
      <c r="W16" s="95"/>
      <c r="X16" s="95"/>
      <c r="Y16" s="95"/>
      <c r="Z16" s="95"/>
      <c r="AA16" s="95"/>
      <c r="AB16" s="84" t="e">
        <f>VLOOKUP(A2,#REF!,13,0)</f>
        <v>#REF!</v>
      </c>
      <c r="AC16" s="84"/>
      <c r="AD16" s="84"/>
      <c r="AE16" s="84"/>
      <c r="AF16" s="84"/>
      <c r="AG16" s="70"/>
      <c r="AH16" s="110" t="s">
        <v>445</v>
      </c>
      <c r="AI16" s="110"/>
      <c r="AJ16" s="110"/>
      <c r="AK16" s="110"/>
      <c r="AL16" s="110"/>
      <c r="AM16" s="110"/>
      <c r="AN16" s="84" t="e">
        <f>VLOOKUP(A2,#REF!,14,0)</f>
        <v>#REF!</v>
      </c>
      <c r="AO16" s="84"/>
      <c r="AP16" s="84"/>
      <c r="AQ16" s="84"/>
      <c r="AR16" s="84"/>
      <c r="AS16" s="84"/>
      <c r="AT16" s="84"/>
      <c r="AU16" s="84"/>
      <c r="AV16" s="84"/>
      <c r="AW16" s="84"/>
    </row>
    <row r="17" spans="1:49" ht="6.75" customHeight="1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</row>
    <row r="18" spans="1:49" ht="32.25" customHeight="1" x14ac:dyDescent="0.25">
      <c r="A18" s="112" t="s">
        <v>447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</row>
    <row r="19" spans="1:49" x14ac:dyDescent="0.25">
      <c r="A19" s="108" t="e">
        <f>"агроном-інспектор відділу контролю "&amp;VLOOKUP(A2,#REF!,24,0)</f>
        <v>#REF!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</row>
    <row r="20" spans="1:49" ht="11.25" customHeight="1" x14ac:dyDescent="0.25">
      <c r="A20" s="96" t="s">
        <v>410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</row>
    <row r="21" spans="1:49" x14ac:dyDescent="0.25">
      <c r="A21" s="109" t="s">
        <v>448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 t="e">
        <f>VLOOKUP(A2,#REF!,8,0)</f>
        <v>#REF!</v>
      </c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</row>
    <row r="22" spans="1:49" x14ac:dyDescent="0.25">
      <c r="A22" s="114" t="s">
        <v>449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5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</row>
    <row r="23" spans="1:49" x14ac:dyDescent="0.25">
      <c r="A23" s="111" t="s">
        <v>450</v>
      </c>
      <c r="B23" s="111"/>
      <c r="C23" s="111"/>
      <c r="D23" s="111"/>
      <c r="E23" s="111"/>
      <c r="F23" s="117" t="s">
        <v>406</v>
      </c>
      <c r="G23" s="117"/>
      <c r="H23" s="84" t="e">
        <f>VLOOKUP(A2,#REF!,2,0)</f>
        <v>#REF!</v>
      </c>
      <c r="I23" s="84"/>
      <c r="J23" s="84"/>
      <c r="K23" s="84"/>
      <c r="L23" s="84"/>
      <c r="M23" s="82" t="s">
        <v>16</v>
      </c>
      <c r="N23" s="82"/>
      <c r="O23" s="83" t="e">
        <f>VLOOKUP(A2,#REF!,3,0)</f>
        <v>#REF!</v>
      </c>
      <c r="P23" s="83"/>
      <c r="Q23" s="83"/>
      <c r="R23" s="83"/>
      <c r="S23" s="83"/>
      <c r="T23" s="83"/>
      <c r="U23" s="83"/>
      <c r="V23" s="68" t="s">
        <v>408</v>
      </c>
      <c r="W23" s="68"/>
      <c r="X23" s="68"/>
      <c r="Y23" s="68"/>
      <c r="Z23" s="68"/>
      <c r="AA23" s="68"/>
      <c r="AB23" s="68"/>
      <c r="AC23" s="68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</row>
    <row r="24" spans="1:49" x14ac:dyDescent="0.25">
      <c r="A24" s="99" t="s">
        <v>451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111" t="s">
        <v>406</v>
      </c>
      <c r="M24" s="111"/>
      <c r="N24" s="84" t="e">
        <f>VLOOKUP(A2,#REF!,2,0)</f>
        <v>#REF!</v>
      </c>
      <c r="O24" s="84"/>
      <c r="P24" s="84"/>
      <c r="Q24" s="84"/>
      <c r="R24" s="84"/>
      <c r="S24" s="68"/>
      <c r="T24" s="82" t="s">
        <v>16</v>
      </c>
      <c r="U24" s="82"/>
      <c r="V24" s="83" t="e">
        <f>VLOOKUP(A2,#REF!,3,0)</f>
        <v>#REF!</v>
      </c>
      <c r="W24" s="83"/>
      <c r="X24" s="83"/>
      <c r="Y24" s="83"/>
      <c r="Z24" s="83"/>
      <c r="AA24" s="83"/>
      <c r="AB24" s="83"/>
      <c r="AC24" s="51" t="s">
        <v>408</v>
      </c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</row>
    <row r="25" spans="1:49" x14ac:dyDescent="0.25">
      <c r="A25" s="99" t="s">
        <v>452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115" t="s">
        <v>406</v>
      </c>
      <c r="Q25" s="115"/>
      <c r="R25" s="113" t="s">
        <v>6</v>
      </c>
      <c r="S25" s="113"/>
      <c r="T25" s="113"/>
      <c r="U25" s="113"/>
      <c r="V25" s="113"/>
      <c r="W25" s="115" t="s">
        <v>16</v>
      </c>
      <c r="X25" s="115"/>
      <c r="Y25" s="116"/>
      <c r="Z25" s="116"/>
      <c r="AA25" s="116"/>
      <c r="AB25" s="116"/>
      <c r="AC25" s="116"/>
      <c r="AD25" s="116"/>
      <c r="AE25" s="116"/>
      <c r="AF25" s="73" t="s">
        <v>408</v>
      </c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</row>
    <row r="26" spans="1:49" x14ac:dyDescent="0.25">
      <c r="A26" s="99" t="s">
        <v>455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111" t="s">
        <v>454</v>
      </c>
      <c r="P26" s="111"/>
      <c r="Q26" s="111"/>
      <c r="R26" s="111"/>
      <c r="S26" s="111"/>
      <c r="T26" s="111"/>
      <c r="U26" s="113" t="e">
        <f>VLOOKUP(A2,#REF!,37,0)</f>
        <v>#REF!</v>
      </c>
      <c r="V26" s="113"/>
      <c r="W26" s="113"/>
      <c r="X26" s="113"/>
      <c r="Y26" s="113"/>
      <c r="Z26" s="122" t="s">
        <v>16</v>
      </c>
      <c r="AA26" s="122"/>
      <c r="AB26" s="116">
        <v>43574</v>
      </c>
      <c r="AC26" s="116"/>
      <c r="AD26" s="116"/>
      <c r="AE26" s="116"/>
      <c r="AF26" s="116"/>
      <c r="AG26" s="116"/>
      <c r="AH26" s="116"/>
      <c r="AI26" s="73" t="s">
        <v>408</v>
      </c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</row>
    <row r="27" spans="1:49" x14ac:dyDescent="0.25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Y27" s="72"/>
      <c r="Z27" s="72"/>
      <c r="AA27" s="72"/>
      <c r="AB27" s="72"/>
      <c r="AC27" s="72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</row>
    <row r="28" spans="1:49" x14ac:dyDescent="0.25">
      <c r="A28" s="118" t="s">
        <v>456</v>
      </c>
      <c r="B28" s="118"/>
      <c r="C28" s="118"/>
      <c r="D28" s="118"/>
      <c r="E28" s="118"/>
      <c r="F28" s="118"/>
      <c r="G28" s="118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AC28" s="72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</row>
    <row r="29" spans="1:49" ht="32.25" customHeight="1" x14ac:dyDescent="0.25">
      <c r="A29" s="119" t="s">
        <v>457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</row>
    <row r="30" spans="1:49" x14ac:dyDescent="0.25">
      <c r="A30" s="120" t="s">
        <v>473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</row>
    <row r="31" spans="1:49" ht="11.25" customHeight="1" x14ac:dyDescent="0.25">
      <c r="A31" s="121" t="s">
        <v>458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</row>
    <row r="32" spans="1:49" ht="31.5" customHeight="1" x14ac:dyDescent="0.25">
      <c r="A32" s="104" t="s">
        <v>462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</row>
    <row r="33" spans="1:49" ht="30.75" customHeight="1" x14ac:dyDescent="0.25">
      <c r="A33" s="125" t="s">
        <v>459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</row>
    <row r="34" spans="1:49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</row>
    <row r="35" spans="1:49" x14ac:dyDescent="0.25"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</row>
    <row r="36" spans="1:49" ht="30.75" customHeight="1" x14ac:dyDescent="0.25">
      <c r="A36" s="100" t="s">
        <v>415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56"/>
      <c r="P36" s="56"/>
      <c r="Q36" s="56"/>
      <c r="R36" s="56"/>
      <c r="S36" s="55"/>
      <c r="T36" s="55"/>
      <c r="U36" s="55"/>
      <c r="V36" s="55"/>
      <c r="W36" s="55"/>
      <c r="X36" s="55"/>
      <c r="Y36" s="55"/>
      <c r="Z36" s="55"/>
      <c r="AA36" s="55"/>
      <c r="AN36" s="55" t="s">
        <v>413</v>
      </c>
      <c r="AO36" s="55"/>
      <c r="AP36" s="55"/>
      <c r="AQ36" s="55"/>
      <c r="AR36" s="55"/>
      <c r="AS36" s="55"/>
      <c r="AT36" s="55"/>
      <c r="AU36" s="55"/>
    </row>
    <row r="37" spans="1:49" s="53" customFormat="1" ht="11.25" x14ac:dyDescent="0.2">
      <c r="A37" s="42"/>
      <c r="C37" s="53" t="s">
        <v>30</v>
      </c>
      <c r="D37" s="42"/>
      <c r="E37" s="43"/>
      <c r="U37" s="53" t="s">
        <v>31</v>
      </c>
      <c r="AO37" s="53" t="s">
        <v>412</v>
      </c>
    </row>
    <row r="38" spans="1:49" x14ac:dyDescent="0.25">
      <c r="A38" s="41"/>
    </row>
    <row r="39" spans="1:49" x14ac:dyDescent="0.25">
      <c r="A39" s="93" t="s">
        <v>472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</row>
    <row r="43" spans="1:49" ht="16.5" thickBot="1" x14ac:dyDescent="0.3"/>
    <row r="44" spans="1:49" ht="74.25" customHeight="1" thickBot="1" x14ac:dyDescent="0.3">
      <c r="A44" s="45"/>
      <c r="B44" s="46"/>
      <c r="C44" s="46"/>
      <c r="D44" s="46"/>
      <c r="E44" s="46"/>
      <c r="F44" s="46"/>
      <c r="G44" s="46"/>
      <c r="H44" s="46"/>
      <c r="I44" s="89" t="s">
        <v>404</v>
      </c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90"/>
    </row>
    <row r="46" spans="1:49" x14ac:dyDescent="0.25">
      <c r="A46" s="124" t="s">
        <v>424</v>
      </c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</row>
    <row r="47" spans="1:49" ht="9" customHeight="1" x14ac:dyDescent="0.2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</row>
    <row r="48" spans="1:49" x14ac:dyDescent="0.25">
      <c r="A48" s="62"/>
      <c r="B48" s="62"/>
      <c r="D48" s="103" t="s">
        <v>469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</row>
    <row r="49" spans="1:49" x14ac:dyDescent="0.25">
      <c r="A49" s="103" t="s">
        <v>467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</row>
    <row r="50" spans="1:49" x14ac:dyDescent="0.25">
      <c r="A50" s="103" t="s">
        <v>468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</row>
    <row r="51" spans="1:49" x14ac:dyDescent="0.25">
      <c r="A51" s="61" t="s">
        <v>460</v>
      </c>
      <c r="B51" s="44"/>
      <c r="C51" s="64"/>
      <c r="D51" s="61"/>
      <c r="E51" s="61"/>
      <c r="F51" s="104" t="s">
        <v>16</v>
      </c>
      <c r="G51" s="104"/>
      <c r="H51" s="64"/>
      <c r="I51" s="105" t="e">
        <f>VLOOKUP(A2,#REF!,3,0)</f>
        <v>#REF!</v>
      </c>
      <c r="J51" s="105"/>
      <c r="K51" s="105"/>
      <c r="L51" s="105"/>
      <c r="M51" s="105"/>
      <c r="N51" s="105"/>
      <c r="O51" s="105"/>
      <c r="P51" s="64"/>
      <c r="Q51" s="106" t="s">
        <v>406</v>
      </c>
      <c r="R51" s="106"/>
      <c r="S51" s="64"/>
      <c r="T51" s="107" t="e">
        <f>VLOOKUP(A2,#REF!,2,0)</f>
        <v>#REF!</v>
      </c>
      <c r="U51" s="107"/>
      <c r="V51" s="107"/>
      <c r="W51" s="107"/>
      <c r="X51" s="107"/>
      <c r="Y51" s="64"/>
      <c r="Z51" s="123" t="s">
        <v>425</v>
      </c>
      <c r="AA51" s="123"/>
      <c r="AB51" s="123"/>
      <c r="AC51" s="123"/>
      <c r="AD51" s="123"/>
      <c r="AE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</row>
    <row r="52" spans="1:49" ht="15.75" customHeight="1" x14ac:dyDescent="0.25">
      <c r="A52" s="100" t="e">
        <f>VLOOKUP(A2,#REF!,5,0)</f>
        <v>#REF!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</row>
    <row r="53" spans="1:49" ht="11.25" customHeight="1" x14ac:dyDescent="0.25">
      <c r="A53" s="101" t="s">
        <v>403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</row>
    <row r="54" spans="1:49" x14ac:dyDescent="0.25">
      <c r="A54" s="102" t="s">
        <v>463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</row>
    <row r="55" spans="1:49" x14ac:dyDescent="0.25">
      <c r="A55" s="126" t="s">
        <v>464</v>
      </c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</row>
    <row r="56" spans="1:49" x14ac:dyDescent="0.25">
      <c r="A56" s="102" t="s">
        <v>465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</row>
    <row r="57" spans="1:49" x14ac:dyDescent="0.25">
      <c r="A57" s="127" t="s">
        <v>466</v>
      </c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</row>
    <row r="58" spans="1:49" x14ac:dyDescent="0.25">
      <c r="A58" s="103" t="s">
        <v>461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</row>
    <row r="59" spans="1:49" x14ac:dyDescent="0.2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</row>
    <row r="61" spans="1:49" ht="37.5" customHeight="1" x14ac:dyDescent="0.25">
      <c r="A61" s="100" t="s">
        <v>415</v>
      </c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56"/>
      <c r="P61" s="56"/>
      <c r="Q61" s="56"/>
      <c r="R61" s="56"/>
      <c r="S61" s="55"/>
      <c r="T61" s="55"/>
      <c r="U61" s="55"/>
      <c r="V61" s="55"/>
      <c r="W61" s="55"/>
      <c r="X61" s="55"/>
      <c r="Y61" s="55"/>
      <c r="Z61" s="55"/>
      <c r="AA61" s="55"/>
      <c r="AN61" s="55" t="s">
        <v>413</v>
      </c>
      <c r="AO61" s="55"/>
      <c r="AP61" s="55"/>
      <c r="AQ61" s="55"/>
      <c r="AR61" s="55"/>
      <c r="AS61" s="55"/>
      <c r="AT61" s="55"/>
      <c r="AU61" s="55"/>
    </row>
    <row r="62" spans="1:49" x14ac:dyDescent="0.25">
      <c r="A62" s="42"/>
      <c r="B62" s="53"/>
      <c r="C62" s="53" t="s">
        <v>30</v>
      </c>
      <c r="D62" s="42"/>
      <c r="E62" s="4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 t="s">
        <v>31</v>
      </c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 t="s">
        <v>412</v>
      </c>
      <c r="AP62" s="53"/>
      <c r="AQ62" s="53"/>
      <c r="AR62" s="53"/>
      <c r="AS62" s="53"/>
      <c r="AT62" s="53"/>
      <c r="AU62" s="53"/>
      <c r="AV62" s="53"/>
      <c r="AW62" s="53"/>
    </row>
    <row r="63" spans="1:49" x14ac:dyDescent="0.25">
      <c r="A63" s="41"/>
      <c r="O63" s="3" t="s">
        <v>27</v>
      </c>
    </row>
    <row r="64" spans="1:49" x14ac:dyDescent="0.25">
      <c r="A64" s="93" t="s">
        <v>472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</row>
  </sheetData>
  <mergeCells count="75">
    <mergeCell ref="A33:AW33"/>
    <mergeCell ref="A49:AW49"/>
    <mergeCell ref="A55:AW55"/>
    <mergeCell ref="A56:AW56"/>
    <mergeCell ref="A57:AW57"/>
    <mergeCell ref="A50:AW50"/>
    <mergeCell ref="A58:M58"/>
    <mergeCell ref="AB26:AH26"/>
    <mergeCell ref="A28:G28"/>
    <mergeCell ref="A29:AW29"/>
    <mergeCell ref="A30:AW30"/>
    <mergeCell ref="A31:AW31"/>
    <mergeCell ref="A32:AW32"/>
    <mergeCell ref="A26:N26"/>
    <mergeCell ref="O26:T26"/>
    <mergeCell ref="U26:Y26"/>
    <mergeCell ref="Z26:AA26"/>
    <mergeCell ref="Z51:AD51"/>
    <mergeCell ref="A36:N36"/>
    <mergeCell ref="A39:L39"/>
    <mergeCell ref="I44:AW44"/>
    <mergeCell ref="A46:AW46"/>
    <mergeCell ref="R25:V25"/>
    <mergeCell ref="A22:AB22"/>
    <mergeCell ref="A25:O25"/>
    <mergeCell ref="P25:Q25"/>
    <mergeCell ref="W25:X25"/>
    <mergeCell ref="Y25:AE25"/>
    <mergeCell ref="A23:E23"/>
    <mergeCell ref="F23:G23"/>
    <mergeCell ref="A24:K24"/>
    <mergeCell ref="N24:R24"/>
    <mergeCell ref="L24:M24"/>
    <mergeCell ref="T24:U24"/>
    <mergeCell ref="V24:AB24"/>
    <mergeCell ref="A19:AW19"/>
    <mergeCell ref="A21:S21"/>
    <mergeCell ref="T21:AW21"/>
    <mergeCell ref="AH16:AM16"/>
    <mergeCell ref="AN16:AW16"/>
    <mergeCell ref="A16:G16"/>
    <mergeCell ref="H16:T16"/>
    <mergeCell ref="A18:AW18"/>
    <mergeCell ref="A64:L64"/>
    <mergeCell ref="A8:AW8"/>
    <mergeCell ref="A9:AW9"/>
    <mergeCell ref="D10:AW10"/>
    <mergeCell ref="A11:W11"/>
    <mergeCell ref="A12:AW12"/>
    <mergeCell ref="A14:H14"/>
    <mergeCell ref="A61:N61"/>
    <mergeCell ref="A52:AW52"/>
    <mergeCell ref="A53:AW53"/>
    <mergeCell ref="A54:AW54"/>
    <mergeCell ref="D48:AW48"/>
    <mergeCell ref="F51:G51"/>
    <mergeCell ref="I51:O51"/>
    <mergeCell ref="Q51:R51"/>
    <mergeCell ref="T51:X51"/>
    <mergeCell ref="A6:AW6"/>
    <mergeCell ref="M23:N23"/>
    <mergeCell ref="O23:U23"/>
    <mergeCell ref="H23:L23"/>
    <mergeCell ref="A1:K1"/>
    <mergeCell ref="A2:K2"/>
    <mergeCell ref="I3:AW3"/>
    <mergeCell ref="U5:Z5"/>
    <mergeCell ref="AB5:AC5"/>
    <mergeCell ref="AD5:AO5"/>
    <mergeCell ref="I14:W14"/>
    <mergeCell ref="Y14:AD14"/>
    <mergeCell ref="AE14:AW14"/>
    <mergeCell ref="V16:AA16"/>
    <mergeCell ref="AB16:AF16"/>
    <mergeCell ref="A20:AW20"/>
  </mergeCells>
  <pageMargins left="1.1811023622047245" right="0.59055118110236227" top="0.74803149606299213" bottom="0.74803149606299213" header="0.31496062992125984" footer="0.31496062992125984"/>
  <pageSetup paperSize="9" orientation="portrait" r:id="rId1"/>
  <headerFooter>
    <oddFooter>&amp;L&amp;"-,обычный"&amp;8ОС ДП «Центр експертизи сільгосппродукції»/ Ф-ПЯ-03-02.3/редакція 03/від 14.01.2019&amp;R1/1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W68"/>
  <sheetViews>
    <sheetView zoomScaleNormal="100" zoomScaleSheetLayoutView="100" workbookViewId="0">
      <selection activeCell="BE15" sqref="BE15"/>
    </sheetView>
  </sheetViews>
  <sheetFormatPr defaultRowHeight="15.75" x14ac:dyDescent="0.25"/>
  <cols>
    <col min="1" max="54" width="1.7109375" style="2" customWidth="1"/>
    <col min="55" max="16384" width="9.140625" style="2"/>
  </cols>
  <sheetData>
    <row r="1" spans="1:49" ht="33.75" customHeight="1" x14ac:dyDescent="0.3">
      <c r="A1" s="85" t="s">
        <v>28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49" ht="19.5" thickBot="1" x14ac:dyDescent="0.35">
      <c r="A2" s="86">
        <v>424</v>
      </c>
      <c r="B2" s="87"/>
      <c r="C2" s="87"/>
      <c r="D2" s="87"/>
      <c r="E2" s="87"/>
      <c r="F2" s="87"/>
      <c r="G2" s="87"/>
      <c r="H2" s="87"/>
      <c r="I2" s="87"/>
      <c r="J2" s="87"/>
      <c r="K2" s="88"/>
    </row>
    <row r="3" spans="1:49" ht="74.25" customHeight="1" thickBot="1" x14ac:dyDescent="0.3">
      <c r="A3" s="45"/>
      <c r="B3" s="46"/>
      <c r="C3" s="46"/>
      <c r="D3" s="46"/>
      <c r="E3" s="46"/>
      <c r="F3" s="46"/>
      <c r="G3" s="46"/>
      <c r="H3" s="46"/>
      <c r="I3" s="89" t="s">
        <v>404</v>
      </c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90"/>
    </row>
    <row r="4" spans="1:49" x14ac:dyDescent="0.25">
      <c r="A4" s="47"/>
    </row>
    <row r="5" spans="1:49" x14ac:dyDescent="0.25">
      <c r="L5" s="44" t="s">
        <v>405</v>
      </c>
      <c r="U5" s="91" t="e">
        <f>VLOOKUP(A2,#REF!,2,0)</f>
        <v>#REF!</v>
      </c>
      <c r="V5" s="91"/>
      <c r="W5" s="91"/>
      <c r="X5" s="91"/>
      <c r="Y5" s="91"/>
      <c r="Z5" s="91"/>
      <c r="AB5" s="92" t="s">
        <v>16</v>
      </c>
      <c r="AC5" s="92"/>
      <c r="AD5" s="129" t="s">
        <v>471</v>
      </c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</row>
    <row r="6" spans="1:49" x14ac:dyDescent="0.25">
      <c r="A6" s="81" t="s">
        <v>402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</row>
    <row r="7" spans="1:49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</row>
    <row r="8" spans="1:49" x14ac:dyDescent="0.25">
      <c r="A8" s="48"/>
      <c r="D8" s="99" t="s">
        <v>453</v>
      </c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</row>
    <row r="9" spans="1:49" x14ac:dyDescent="0.25">
      <c r="A9" s="84" t="e">
        <f>VLOOKUP(A2,#REF!,5,0)</f>
        <v>#REF!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</row>
    <row r="10" spans="1:49" ht="12" customHeight="1" x14ac:dyDescent="0.25">
      <c r="A10" s="97" t="s">
        <v>403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</row>
    <row r="11" spans="1:49" x14ac:dyDescent="0.25">
      <c r="A11" s="82" t="s">
        <v>16</v>
      </c>
      <c r="B11" s="82"/>
      <c r="C11" s="83" t="e">
        <f>VLOOKUP(A2,#REF!,3,0)</f>
        <v>#REF!</v>
      </c>
      <c r="D11" s="83"/>
      <c r="E11" s="83"/>
      <c r="F11" s="83"/>
      <c r="G11" s="83"/>
      <c r="H11" s="83"/>
      <c r="I11" s="83"/>
      <c r="J11" s="134" t="s">
        <v>406</v>
      </c>
      <c r="K11" s="134"/>
      <c r="L11" s="84" t="e">
        <f>VLOOKUP(A2,#REF!,2,0)</f>
        <v>#REF!</v>
      </c>
      <c r="M11" s="84"/>
      <c r="N11" s="84"/>
      <c r="O11" s="84"/>
      <c r="P11" s="84"/>
      <c r="Q11" s="99" t="s">
        <v>418</v>
      </c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</row>
    <row r="12" spans="1:49" x14ac:dyDescent="0.25">
      <c r="A12" s="135" t="s">
        <v>417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</row>
    <row r="13" spans="1:49" x14ac:dyDescent="0.25">
      <c r="A13" s="133" t="s">
        <v>419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</row>
    <row r="14" spans="1:49" ht="15.75" customHeight="1" x14ac:dyDescent="0.25">
      <c r="A14" s="133" t="s">
        <v>407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57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</row>
    <row r="15" spans="1:49" x14ac:dyDescent="0.25">
      <c r="B15" s="41"/>
      <c r="C15" s="41"/>
      <c r="D15" s="103" t="s">
        <v>420</v>
      </c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</row>
    <row r="16" spans="1:49" x14ac:dyDescent="0.25">
      <c r="A16" s="50" t="s">
        <v>409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</row>
    <row r="17" spans="1:49" x14ac:dyDescent="0.25">
      <c r="A17" s="128" t="e">
        <f>VLOOKUP(A2,#REF!,7,0)&amp;";"</f>
        <v>#REF!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</row>
    <row r="18" spans="1:49" x14ac:dyDescent="0.25">
      <c r="B18" s="41"/>
      <c r="C18" s="41"/>
      <c r="D18" s="103" t="s">
        <v>421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</row>
    <row r="19" spans="1:49" x14ac:dyDescent="0.25">
      <c r="A19" s="99" t="s">
        <v>422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</row>
    <row r="20" spans="1:49" x14ac:dyDescent="0.25">
      <c r="A20" s="95" t="s">
        <v>429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120" t="e">
        <f>VLOOKUP(A2,#REF!,24,0)</f>
        <v>#REF!</v>
      </c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41" t="s">
        <v>408</v>
      </c>
    </row>
    <row r="21" spans="1:49" ht="10.5" customHeight="1" x14ac:dyDescent="0.25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130" t="s">
        <v>410</v>
      </c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51"/>
    </row>
    <row r="22" spans="1:49" x14ac:dyDescent="0.25">
      <c r="D22" s="114" t="s">
        <v>427</v>
      </c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31" t="e">
        <f>VLOOKUP(A2,#REF!,8,0)</f>
        <v>#REF!</v>
      </c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</row>
    <row r="23" spans="1:49" ht="10.5" customHeight="1" x14ac:dyDescent="0.25">
      <c r="AA23" s="132" t="s">
        <v>411</v>
      </c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</row>
    <row r="24" spans="1:49" x14ac:dyDescent="0.25">
      <c r="D24" s="114" t="s">
        <v>423</v>
      </c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</row>
    <row r="25" spans="1:49" x14ac:dyDescent="0.25">
      <c r="A25" s="2" t="s">
        <v>416</v>
      </c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</row>
    <row r="26" spans="1:49" ht="27.75" customHeight="1" x14ac:dyDescent="0.25"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</row>
    <row r="27" spans="1:49" ht="30.75" customHeight="1" x14ac:dyDescent="0.25">
      <c r="A27" s="100" t="s">
        <v>415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56"/>
      <c r="P27" s="56"/>
      <c r="Q27" s="56"/>
      <c r="R27" s="56"/>
      <c r="S27" s="55"/>
      <c r="T27" s="55"/>
      <c r="U27" s="55"/>
      <c r="V27" s="55"/>
      <c r="W27" s="55"/>
      <c r="X27" s="55"/>
      <c r="Y27" s="55"/>
      <c r="Z27" s="55"/>
      <c r="AA27" s="55"/>
      <c r="AN27" s="55" t="s">
        <v>413</v>
      </c>
      <c r="AO27" s="55"/>
      <c r="AP27" s="55"/>
      <c r="AQ27" s="55"/>
      <c r="AR27" s="55"/>
      <c r="AS27" s="55"/>
      <c r="AT27" s="55"/>
      <c r="AU27" s="55"/>
    </row>
    <row r="28" spans="1:49" s="53" customFormat="1" ht="11.25" x14ac:dyDescent="0.2">
      <c r="A28" s="42"/>
      <c r="C28" s="53" t="s">
        <v>30</v>
      </c>
      <c r="D28" s="42"/>
      <c r="E28" s="43"/>
      <c r="U28" s="53" t="s">
        <v>31</v>
      </c>
      <c r="AO28" s="53" t="s">
        <v>412</v>
      </c>
    </row>
    <row r="29" spans="1:49" x14ac:dyDescent="0.25">
      <c r="A29" s="41"/>
    </row>
    <row r="30" spans="1:49" x14ac:dyDescent="0.25">
      <c r="A30" s="129" t="s">
        <v>471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</row>
    <row r="45" spans="1:49" ht="16.5" thickBot="1" x14ac:dyDescent="0.3"/>
    <row r="46" spans="1:49" ht="74.25" customHeight="1" thickBot="1" x14ac:dyDescent="0.3">
      <c r="A46" s="45"/>
      <c r="B46" s="46"/>
      <c r="C46" s="46"/>
      <c r="D46" s="46"/>
      <c r="E46" s="46"/>
      <c r="F46" s="46"/>
      <c r="G46" s="46"/>
      <c r="H46" s="46"/>
      <c r="I46" s="89" t="s">
        <v>404</v>
      </c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90"/>
    </row>
    <row r="48" spans="1:49" x14ac:dyDescent="0.25">
      <c r="A48" s="124" t="s">
        <v>424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</row>
    <row r="49" spans="1:49" ht="9" customHeight="1" x14ac:dyDescent="0.2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</row>
    <row r="50" spans="1:49" x14ac:dyDescent="0.25">
      <c r="A50" s="58"/>
      <c r="B50" s="58"/>
      <c r="C50" s="58"/>
      <c r="D50" s="103" t="s">
        <v>435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</row>
    <row r="51" spans="1:49" x14ac:dyDescent="0.25">
      <c r="A51" s="103" t="s">
        <v>436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</row>
    <row r="52" spans="1:49" x14ac:dyDescent="0.25">
      <c r="A52" s="103" t="s">
        <v>431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</row>
    <row r="53" spans="1:49" ht="15.75" customHeight="1" x14ac:dyDescent="0.25">
      <c r="A53" s="136" t="s">
        <v>16</v>
      </c>
      <c r="B53" s="136"/>
      <c r="C53" s="83" t="e">
        <f>VLOOKUP(A2,#REF!,3,0)</f>
        <v>#REF!</v>
      </c>
      <c r="D53" s="83"/>
      <c r="E53" s="83"/>
      <c r="F53" s="83"/>
      <c r="G53" s="83"/>
      <c r="H53" s="83"/>
      <c r="I53" s="83"/>
      <c r="J53" s="134" t="s">
        <v>406</v>
      </c>
      <c r="K53" s="134"/>
      <c r="L53" s="84" t="e">
        <f>VLOOKUP(A2,#REF!,2,0)</f>
        <v>#REF!</v>
      </c>
      <c r="M53" s="84"/>
      <c r="N53" s="84"/>
      <c r="O53" s="84"/>
      <c r="P53" s="84"/>
      <c r="Q53" s="136" t="s">
        <v>425</v>
      </c>
      <c r="R53" s="136"/>
      <c r="S53" s="136"/>
      <c r="T53" s="136"/>
      <c r="U53" s="136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</row>
    <row r="54" spans="1:49" ht="15.75" customHeight="1" x14ac:dyDescent="0.25">
      <c r="A54" s="100" t="e">
        <f>VLOOKUP(A2,#REF!,5,0)</f>
        <v>#REF!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</row>
    <row r="55" spans="1:49" ht="11.25" customHeight="1" x14ac:dyDescent="0.25">
      <c r="A55" s="101" t="s">
        <v>403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</row>
    <row r="56" spans="1:49" x14ac:dyDescent="0.25">
      <c r="A56" s="103" t="s">
        <v>432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</row>
    <row r="57" spans="1:49" x14ac:dyDescent="0.25">
      <c r="A57" s="103" t="s">
        <v>434</v>
      </c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</row>
    <row r="58" spans="1:49" x14ac:dyDescent="0.25">
      <c r="A58" s="103" t="s">
        <v>437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</row>
    <row r="59" spans="1:49" x14ac:dyDescent="0.25">
      <c r="A59" s="103" t="s">
        <v>433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</row>
    <row r="60" spans="1:49" x14ac:dyDescent="0.25">
      <c r="A60" s="137" t="s">
        <v>414</v>
      </c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</row>
    <row r="61" spans="1:49" x14ac:dyDescent="0.25">
      <c r="A61" s="101" t="s">
        <v>426</v>
      </c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</row>
    <row r="62" spans="1:49" x14ac:dyDescent="0.25">
      <c r="A62" s="103" t="s">
        <v>430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37" t="s">
        <v>428</v>
      </c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</row>
    <row r="63" spans="1:49" ht="12" customHeight="1" x14ac:dyDescent="0.25">
      <c r="V63" s="121" t="s">
        <v>411</v>
      </c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</row>
    <row r="65" spans="1:49" ht="37.5" customHeight="1" x14ac:dyDescent="0.25">
      <c r="A65" s="100" t="s">
        <v>415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56"/>
      <c r="P65" s="56"/>
      <c r="Q65" s="56"/>
      <c r="R65" s="56"/>
      <c r="S65" s="55"/>
      <c r="T65" s="55"/>
      <c r="U65" s="55"/>
      <c r="V65" s="55"/>
      <c r="W65" s="55"/>
      <c r="X65" s="55"/>
      <c r="Y65" s="55"/>
      <c r="Z65" s="55"/>
      <c r="AA65" s="55"/>
      <c r="AN65" s="55" t="s">
        <v>413</v>
      </c>
      <c r="AO65" s="55"/>
      <c r="AP65" s="55"/>
      <c r="AQ65" s="55"/>
      <c r="AR65" s="55"/>
      <c r="AS65" s="55"/>
      <c r="AT65" s="55"/>
      <c r="AU65" s="55"/>
    </row>
    <row r="66" spans="1:49" x14ac:dyDescent="0.25">
      <c r="A66" s="42"/>
      <c r="B66" s="53"/>
      <c r="C66" s="53" t="s">
        <v>30</v>
      </c>
      <c r="D66" s="42"/>
      <c r="E66" s="4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 t="s">
        <v>31</v>
      </c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 t="s">
        <v>412</v>
      </c>
      <c r="AP66" s="53"/>
      <c r="AQ66" s="53"/>
      <c r="AR66" s="53"/>
      <c r="AS66" s="53"/>
      <c r="AT66" s="53"/>
      <c r="AU66" s="53"/>
      <c r="AV66" s="53"/>
      <c r="AW66" s="53"/>
    </row>
    <row r="67" spans="1:49" x14ac:dyDescent="0.25">
      <c r="A67" s="41"/>
      <c r="O67" s="3" t="s">
        <v>27</v>
      </c>
    </row>
    <row r="68" spans="1:49" x14ac:dyDescent="0.25">
      <c r="A68" s="129" t="s">
        <v>471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</row>
  </sheetData>
  <mergeCells count="54">
    <mergeCell ref="A68:L68"/>
    <mergeCell ref="V63:AW63"/>
    <mergeCell ref="A62:V62"/>
    <mergeCell ref="W62:AW62"/>
    <mergeCell ref="A65:N65"/>
    <mergeCell ref="A55:AW55"/>
    <mergeCell ref="A54:AW54"/>
    <mergeCell ref="A56:AW56"/>
    <mergeCell ref="A61:AW61"/>
    <mergeCell ref="A57:AW57"/>
    <mergeCell ref="A58:AW58"/>
    <mergeCell ref="A60:AW60"/>
    <mergeCell ref="A59:AW59"/>
    <mergeCell ref="I46:AW46"/>
    <mergeCell ref="A48:AW48"/>
    <mergeCell ref="D50:AW50"/>
    <mergeCell ref="A51:AW51"/>
    <mergeCell ref="A52:AW52"/>
    <mergeCell ref="A53:B53"/>
    <mergeCell ref="C53:I53"/>
    <mergeCell ref="J53:K53"/>
    <mergeCell ref="L53:P53"/>
    <mergeCell ref="Q53:U53"/>
    <mergeCell ref="A2:K2"/>
    <mergeCell ref="A1:K1"/>
    <mergeCell ref="A27:N27"/>
    <mergeCell ref="A20:Z20"/>
    <mergeCell ref="A14:K14"/>
    <mergeCell ref="D18:AW18"/>
    <mergeCell ref="A19:AW19"/>
    <mergeCell ref="AA20:AV20"/>
    <mergeCell ref="A13:AW13"/>
    <mergeCell ref="C11:I11"/>
    <mergeCell ref="J11:K11"/>
    <mergeCell ref="L11:P11"/>
    <mergeCell ref="A12:AW12"/>
    <mergeCell ref="D15:AW15"/>
    <mergeCell ref="A6:AW6"/>
    <mergeCell ref="A11:B11"/>
    <mergeCell ref="A30:L30"/>
    <mergeCell ref="Q21:AV21"/>
    <mergeCell ref="D22:Z22"/>
    <mergeCell ref="AA22:AW22"/>
    <mergeCell ref="AA23:AW23"/>
    <mergeCell ref="D24:AW24"/>
    <mergeCell ref="A17:AW17"/>
    <mergeCell ref="A9:AW9"/>
    <mergeCell ref="D8:V8"/>
    <mergeCell ref="A10:AW10"/>
    <mergeCell ref="I3:AW3"/>
    <mergeCell ref="AB5:AC5"/>
    <mergeCell ref="AD5:AO5"/>
    <mergeCell ref="U5:Z5"/>
    <mergeCell ref="Q11:AW11"/>
  </mergeCells>
  <pageMargins left="1.1811023622047245" right="0.59055118110236227" top="0.74803149606299213" bottom="0.74803149606299213" header="0.31496062992125984" footer="0.31496062992125984"/>
  <pageSetup paperSize="9" scale="98" orientation="portrait" r:id="rId1"/>
  <headerFooter>
    <oddFooter>&amp;L&amp;"-,обычный"&amp;8ОС ДП «Центр експертизи сільгосппродукції»/ Ф-ПЯ-03-02.3/редакція 03/від 14.01.2019&amp;R1/1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FFC000"/>
  </sheetPr>
  <dimension ref="A1:V60"/>
  <sheetViews>
    <sheetView tabSelected="1" view="pageLayout" topLeftCell="A19" zoomScale="60" zoomScaleNormal="85" zoomScaleSheetLayoutView="70" zoomScalePageLayoutView="60" workbookViewId="0">
      <selection activeCell="H17" sqref="H17:H18"/>
    </sheetView>
  </sheetViews>
  <sheetFormatPr defaultColWidth="9.140625" defaultRowHeight="12.75" outlineLevelRow="1" x14ac:dyDescent="0.2"/>
  <cols>
    <col min="1" max="1" width="5" style="4" customWidth="1"/>
    <col min="2" max="2" width="23.7109375" style="4" customWidth="1"/>
    <col min="3" max="3" width="12.5703125" style="4" customWidth="1"/>
    <col min="4" max="4" width="19" style="4" customWidth="1"/>
    <col min="5" max="5" width="6.7109375" style="4" customWidth="1"/>
    <col min="6" max="6" width="14.42578125" style="4" customWidth="1"/>
    <col min="7" max="7" width="13" style="4" customWidth="1"/>
    <col min="8" max="8" width="29.140625" style="4" customWidth="1"/>
    <col min="9" max="9" width="14.7109375" style="4" customWidth="1"/>
    <col min="10" max="10" width="13.42578125" style="4" customWidth="1"/>
    <col min="11" max="11" width="7.140625" style="4" customWidth="1"/>
    <col min="12" max="12" width="16.85546875" style="4" customWidth="1"/>
    <col min="13" max="13" width="13.28515625" style="4" customWidth="1"/>
    <col min="14" max="14" width="12" style="4" customWidth="1"/>
    <col min="15" max="15" width="20.140625" style="4" customWidth="1"/>
    <col min="16" max="16" width="8.28515625" style="4" customWidth="1"/>
    <col min="17" max="17" width="9.140625" style="4"/>
    <col min="18" max="18" width="6.85546875" style="4" customWidth="1"/>
    <col min="19" max="19" width="19.42578125" style="4" customWidth="1"/>
    <col min="20" max="16384" width="9.140625" style="4"/>
  </cols>
  <sheetData>
    <row r="1" spans="1:21" ht="95.25" customHeight="1" thickBot="1" x14ac:dyDescent="0.25">
      <c r="A1" s="224" t="s">
        <v>513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6"/>
      <c r="P1" s="227" t="s">
        <v>512</v>
      </c>
      <c r="Q1" s="228"/>
      <c r="R1" s="229"/>
      <c r="S1" s="230"/>
      <c r="U1"/>
    </row>
    <row r="2" spans="1:21" ht="46.5" customHeight="1" x14ac:dyDescent="0.35">
      <c r="A2" s="231"/>
      <c r="B2" s="231"/>
      <c r="C2" s="231"/>
      <c r="D2" s="231"/>
      <c r="E2" s="231"/>
      <c r="F2" s="232" t="s">
        <v>54</v>
      </c>
      <c r="G2" s="139"/>
      <c r="H2" s="233"/>
      <c r="I2" s="234" t="s">
        <v>16</v>
      </c>
      <c r="J2" s="235"/>
      <c r="K2" s="235"/>
      <c r="L2" s="235"/>
      <c r="M2" s="236"/>
      <c r="N2" s="236"/>
      <c r="O2" s="237"/>
      <c r="P2" s="237"/>
      <c r="Q2" s="237"/>
      <c r="R2" s="237"/>
      <c r="S2" s="237"/>
    </row>
    <row r="3" spans="1:21" ht="26.25" customHeight="1" x14ac:dyDescent="0.2">
      <c r="A3" s="238" t="s">
        <v>511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</row>
    <row r="4" spans="1:21" ht="27" customHeight="1" x14ac:dyDescent="0.3">
      <c r="A4" s="207" t="s">
        <v>396</v>
      </c>
      <c r="B4" s="239"/>
      <c r="C4" s="239"/>
      <c r="D4" s="239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</row>
    <row r="5" spans="1:21" ht="7.5" customHeight="1" x14ac:dyDescent="0.25">
      <c r="A5" s="241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</row>
    <row r="6" spans="1:21" ht="32.25" customHeight="1" x14ac:dyDescent="0.3">
      <c r="A6" s="242" t="s">
        <v>397</v>
      </c>
      <c r="B6" s="243"/>
      <c r="C6" s="243"/>
      <c r="D6" s="243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8"/>
    </row>
    <row r="7" spans="1:21" s="9" customFormat="1" ht="28.5" customHeight="1" x14ac:dyDescent="0.25">
      <c r="A7" s="240"/>
      <c r="B7" s="240"/>
      <c r="C7" s="240"/>
      <c r="D7" s="240"/>
      <c r="E7" s="240"/>
      <c r="F7" s="240"/>
      <c r="G7" s="240"/>
      <c r="H7" s="240"/>
      <c r="I7" s="244" t="s">
        <v>495</v>
      </c>
      <c r="J7" s="244"/>
      <c r="K7" s="245"/>
      <c r="L7" s="245"/>
      <c r="M7" s="245"/>
      <c r="N7" s="245"/>
      <c r="O7" s="245"/>
      <c r="P7" s="245"/>
      <c r="Q7" s="245"/>
      <c r="R7" s="245"/>
      <c r="S7" s="245"/>
      <c r="T7" s="79"/>
    </row>
    <row r="8" spans="1:21" ht="22.5" customHeight="1" x14ac:dyDescent="0.2">
      <c r="A8" s="246" t="s">
        <v>398</v>
      </c>
      <c r="B8" s="246"/>
      <c r="C8" s="246"/>
      <c r="D8" s="246"/>
      <c r="E8" s="246"/>
      <c r="F8" s="246"/>
      <c r="G8" s="246"/>
      <c r="H8" s="247"/>
      <c r="I8" s="248"/>
      <c r="J8" s="248"/>
      <c r="K8" s="247"/>
      <c r="L8" s="247"/>
      <c r="M8" s="247"/>
      <c r="N8" s="247"/>
      <c r="O8" s="247"/>
      <c r="P8" s="247"/>
      <c r="Q8" s="247"/>
      <c r="R8" s="247"/>
      <c r="S8" s="247"/>
      <c r="T8" s="8"/>
    </row>
    <row r="9" spans="1:21" ht="28.5" customHeight="1" x14ac:dyDescent="0.35">
      <c r="A9" s="222" t="s">
        <v>399</v>
      </c>
      <c r="B9" s="139"/>
      <c r="C9" s="139"/>
      <c r="D9" s="139"/>
      <c r="E9" s="139"/>
      <c r="F9" s="138"/>
      <c r="G9" s="138"/>
      <c r="H9" s="138"/>
      <c r="I9" s="138"/>
      <c r="J9" s="138"/>
      <c r="K9" s="138"/>
      <c r="L9" s="139"/>
      <c r="M9" s="140"/>
      <c r="N9" s="140"/>
      <c r="O9" s="140"/>
      <c r="P9" s="140"/>
      <c r="Q9" s="140"/>
      <c r="R9" s="140"/>
      <c r="S9" s="140"/>
    </row>
    <row r="10" spans="1:21" ht="10.15" customHeight="1" x14ac:dyDescent="0.2">
      <c r="A10" s="139"/>
      <c r="B10" s="139"/>
      <c r="C10" s="139"/>
      <c r="D10" s="139"/>
      <c r="E10" s="139"/>
      <c r="F10" s="141" t="s">
        <v>30</v>
      </c>
      <c r="G10" s="141"/>
      <c r="H10" s="141"/>
      <c r="I10" s="141"/>
      <c r="J10" s="141"/>
      <c r="K10" s="141"/>
      <c r="L10" s="139"/>
      <c r="M10" s="142" t="s">
        <v>29</v>
      </c>
      <c r="N10" s="142"/>
      <c r="O10" s="142"/>
      <c r="P10" s="142"/>
      <c r="Q10" s="142"/>
      <c r="R10" s="142"/>
      <c r="S10" s="142"/>
    </row>
    <row r="11" spans="1:21" ht="24.75" customHeight="1" x14ac:dyDescent="0.35">
      <c r="A11" s="139"/>
      <c r="B11" s="139"/>
      <c r="C11" s="139"/>
      <c r="D11" s="139"/>
      <c r="E11" s="139"/>
      <c r="F11" s="143"/>
      <c r="G11" s="143"/>
      <c r="H11" s="143"/>
      <c r="I11" s="143"/>
      <c r="J11" s="143"/>
      <c r="K11" s="143"/>
      <c r="L11" s="139"/>
      <c r="M11" s="144"/>
      <c r="N11" s="144"/>
      <c r="O11" s="144"/>
      <c r="P11" s="144"/>
      <c r="Q11" s="144"/>
      <c r="R11" s="144"/>
      <c r="S11" s="144"/>
    </row>
    <row r="12" spans="1:21" ht="10.15" customHeight="1" x14ac:dyDescent="0.2">
      <c r="A12" s="139"/>
      <c r="B12" s="139"/>
      <c r="C12" s="139"/>
      <c r="D12" s="139"/>
      <c r="E12" s="139"/>
      <c r="F12" s="141" t="s">
        <v>30</v>
      </c>
      <c r="G12" s="141"/>
      <c r="H12" s="141"/>
      <c r="I12" s="141"/>
      <c r="J12" s="141"/>
      <c r="K12" s="141"/>
      <c r="L12" s="139"/>
      <c r="M12" s="141" t="s">
        <v>29</v>
      </c>
      <c r="N12" s="141"/>
      <c r="O12" s="141"/>
      <c r="P12" s="141"/>
      <c r="Q12" s="141"/>
      <c r="R12" s="141"/>
      <c r="S12" s="141"/>
    </row>
    <row r="13" spans="1:21" s="6" customFormat="1" ht="18.75" thickBot="1" x14ac:dyDescent="0.3">
      <c r="A13" s="222" t="s">
        <v>53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</row>
    <row r="14" spans="1:21" ht="40.9" customHeight="1" x14ac:dyDescent="0.2">
      <c r="A14" s="249" t="s">
        <v>50</v>
      </c>
      <c r="B14" s="250" t="s">
        <v>510</v>
      </c>
      <c r="C14" s="251" t="s">
        <v>7</v>
      </c>
      <c r="D14" s="252" t="s">
        <v>49</v>
      </c>
      <c r="E14" s="251" t="s">
        <v>48</v>
      </c>
      <c r="F14" s="251" t="s">
        <v>47</v>
      </c>
      <c r="G14" s="251" t="s">
        <v>46</v>
      </c>
      <c r="H14" s="252" t="s">
        <v>52</v>
      </c>
      <c r="I14" s="251" t="s">
        <v>438</v>
      </c>
      <c r="J14" s="251" t="s">
        <v>45</v>
      </c>
      <c r="K14" s="251" t="s">
        <v>44</v>
      </c>
      <c r="L14" s="251" t="s">
        <v>43</v>
      </c>
      <c r="M14" s="251" t="s">
        <v>51</v>
      </c>
      <c r="N14" s="251" t="s">
        <v>42</v>
      </c>
      <c r="O14" s="251" t="s">
        <v>41</v>
      </c>
      <c r="P14" s="252" t="s">
        <v>40</v>
      </c>
      <c r="Q14" s="252"/>
      <c r="R14" s="252"/>
      <c r="S14" s="253" t="s">
        <v>39</v>
      </c>
    </row>
    <row r="15" spans="1:21" ht="64.900000000000006" customHeight="1" thickBot="1" x14ac:dyDescent="0.25">
      <c r="A15" s="254"/>
      <c r="B15" s="255"/>
      <c r="C15" s="256"/>
      <c r="D15" s="255"/>
      <c r="E15" s="256"/>
      <c r="F15" s="256"/>
      <c r="G15" s="256"/>
      <c r="H15" s="255"/>
      <c r="I15" s="256"/>
      <c r="J15" s="256"/>
      <c r="K15" s="256"/>
      <c r="L15" s="256"/>
      <c r="M15" s="256"/>
      <c r="N15" s="256"/>
      <c r="O15" s="256"/>
      <c r="P15" s="257" t="s">
        <v>38</v>
      </c>
      <c r="Q15" s="257" t="s">
        <v>37</v>
      </c>
      <c r="R15" s="257" t="s">
        <v>36</v>
      </c>
      <c r="S15" s="258"/>
    </row>
    <row r="16" spans="1:21" ht="13.5" thickBot="1" x14ac:dyDescent="0.25">
      <c r="A16" s="259">
        <v>1</v>
      </c>
      <c r="B16" s="260">
        <v>2</v>
      </c>
      <c r="C16" s="260">
        <v>3</v>
      </c>
      <c r="D16" s="261">
        <v>4</v>
      </c>
      <c r="E16" s="260">
        <v>5</v>
      </c>
      <c r="F16" s="260">
        <v>6</v>
      </c>
      <c r="G16" s="260">
        <v>7</v>
      </c>
      <c r="H16" s="260">
        <v>8</v>
      </c>
      <c r="I16" s="260">
        <v>9</v>
      </c>
      <c r="J16" s="260">
        <v>10</v>
      </c>
      <c r="K16" s="260">
        <v>11</v>
      </c>
      <c r="L16" s="260">
        <v>12</v>
      </c>
      <c r="M16" s="260">
        <v>13</v>
      </c>
      <c r="N16" s="260">
        <v>14</v>
      </c>
      <c r="O16" s="260">
        <v>15</v>
      </c>
      <c r="P16" s="260">
        <v>16</v>
      </c>
      <c r="Q16" s="260">
        <v>17</v>
      </c>
      <c r="R16" s="260">
        <v>18</v>
      </c>
      <c r="S16" s="262">
        <v>19</v>
      </c>
    </row>
    <row r="17" spans="1:19" ht="42.6" customHeight="1" x14ac:dyDescent="0.2">
      <c r="A17" s="145">
        <v>1</v>
      </c>
      <c r="B17" s="146"/>
      <c r="C17" s="147"/>
      <c r="D17" s="148"/>
      <c r="E17" s="149"/>
      <c r="F17" s="150"/>
      <c r="G17" s="151"/>
      <c r="H17" s="152"/>
      <c r="I17" s="152"/>
      <c r="J17" s="152"/>
      <c r="K17" s="153"/>
      <c r="L17" s="154"/>
      <c r="M17" s="155"/>
      <c r="N17" s="156"/>
      <c r="O17" s="157"/>
      <c r="P17" s="155"/>
      <c r="Q17" s="158"/>
      <c r="R17" s="158"/>
      <c r="S17" s="159"/>
    </row>
    <row r="18" spans="1:19" ht="42.6" customHeight="1" thickBot="1" x14ac:dyDescent="0.25">
      <c r="A18" s="160"/>
      <c r="B18" s="161"/>
      <c r="C18" s="162"/>
      <c r="D18" s="163"/>
      <c r="E18" s="164"/>
      <c r="F18" s="165"/>
      <c r="G18" s="166"/>
      <c r="H18" s="167"/>
      <c r="I18" s="167"/>
      <c r="J18" s="167"/>
      <c r="K18" s="168"/>
      <c r="L18" s="169"/>
      <c r="M18" s="170"/>
      <c r="N18" s="171"/>
      <c r="O18" s="172"/>
      <c r="P18" s="170"/>
      <c r="Q18" s="173"/>
      <c r="R18" s="173"/>
      <c r="S18" s="174"/>
    </row>
    <row r="19" spans="1:19" ht="42.6" customHeight="1" outlineLevel="1" x14ac:dyDescent="0.2">
      <c r="A19" s="175" t="s">
        <v>2</v>
      </c>
      <c r="B19" s="146"/>
      <c r="C19" s="148"/>
      <c r="D19" s="148"/>
      <c r="E19" s="176"/>
      <c r="F19" s="150"/>
      <c r="G19" s="151"/>
      <c r="H19" s="177"/>
      <c r="I19" s="177"/>
      <c r="J19" s="177"/>
      <c r="K19" s="178"/>
      <c r="L19" s="154"/>
      <c r="M19" s="155"/>
      <c r="N19" s="156"/>
      <c r="O19" s="179"/>
      <c r="P19" s="155"/>
      <c r="Q19" s="158"/>
      <c r="R19" s="158"/>
      <c r="S19" s="159"/>
    </row>
    <row r="20" spans="1:19" ht="42.6" customHeight="1" outlineLevel="1" thickBot="1" x14ac:dyDescent="0.25">
      <c r="A20" s="180"/>
      <c r="B20" s="161"/>
      <c r="C20" s="163"/>
      <c r="D20" s="163"/>
      <c r="E20" s="181"/>
      <c r="F20" s="165"/>
      <c r="G20" s="166"/>
      <c r="H20" s="182"/>
      <c r="I20" s="182"/>
      <c r="J20" s="182"/>
      <c r="K20" s="183"/>
      <c r="L20" s="169"/>
      <c r="M20" s="170"/>
      <c r="N20" s="171"/>
      <c r="O20" s="184"/>
      <c r="P20" s="170"/>
      <c r="Q20" s="173"/>
      <c r="R20" s="173"/>
      <c r="S20" s="174"/>
    </row>
    <row r="21" spans="1:19" ht="0.2" customHeight="1" thickBot="1" x14ac:dyDescent="0.25">
      <c r="A21" s="185"/>
      <c r="B21" s="186"/>
      <c r="C21" s="186"/>
      <c r="D21" s="187"/>
      <c r="E21" s="186"/>
      <c r="F21" s="186"/>
      <c r="G21" s="186"/>
      <c r="H21" s="188"/>
      <c r="I21" s="186"/>
      <c r="J21" s="186"/>
      <c r="K21" s="186"/>
      <c r="L21" s="188"/>
      <c r="M21" s="188"/>
      <c r="N21" s="188"/>
      <c r="O21" s="189"/>
      <c r="P21" s="186"/>
      <c r="Q21" s="186"/>
      <c r="R21" s="186"/>
      <c r="S21" s="190"/>
    </row>
    <row r="22" spans="1:19" ht="42.6" customHeight="1" outlineLevel="1" x14ac:dyDescent="0.2">
      <c r="A22" s="175" t="s">
        <v>3</v>
      </c>
      <c r="B22" s="146"/>
      <c r="C22" s="147"/>
      <c r="D22" s="148"/>
      <c r="E22" s="155"/>
      <c r="F22" s="150"/>
      <c r="G22" s="151"/>
      <c r="H22" s="152"/>
      <c r="I22" s="152"/>
      <c r="J22" s="152"/>
      <c r="K22" s="153"/>
      <c r="L22" s="154"/>
      <c r="M22" s="155"/>
      <c r="N22" s="156"/>
      <c r="O22" s="179"/>
      <c r="P22" s="155"/>
      <c r="Q22" s="158"/>
      <c r="R22" s="158"/>
      <c r="S22" s="159"/>
    </row>
    <row r="23" spans="1:19" ht="42.6" customHeight="1" outlineLevel="1" thickBot="1" x14ac:dyDescent="0.25">
      <c r="A23" s="180"/>
      <c r="B23" s="161"/>
      <c r="C23" s="162"/>
      <c r="D23" s="163"/>
      <c r="E23" s="170"/>
      <c r="F23" s="165"/>
      <c r="G23" s="166"/>
      <c r="H23" s="167"/>
      <c r="I23" s="167"/>
      <c r="J23" s="167"/>
      <c r="K23" s="168"/>
      <c r="L23" s="169"/>
      <c r="M23" s="170"/>
      <c r="N23" s="171"/>
      <c r="O23" s="184"/>
      <c r="P23" s="170"/>
      <c r="Q23" s="173"/>
      <c r="R23" s="173"/>
      <c r="S23" s="174"/>
    </row>
    <row r="24" spans="1:19" ht="0.2" customHeight="1" thickBot="1" x14ac:dyDescent="0.25">
      <c r="A24" s="185"/>
      <c r="B24" s="186"/>
      <c r="C24" s="186"/>
      <c r="D24" s="186"/>
      <c r="E24" s="186"/>
      <c r="F24" s="186"/>
      <c r="G24" s="186"/>
      <c r="H24" s="188"/>
      <c r="I24" s="186"/>
      <c r="J24" s="186"/>
      <c r="K24" s="186"/>
      <c r="L24" s="186"/>
      <c r="M24" s="186"/>
      <c r="N24" s="188"/>
      <c r="O24" s="191"/>
      <c r="P24" s="186"/>
      <c r="Q24" s="186"/>
      <c r="R24" s="186"/>
      <c r="S24" s="190"/>
    </row>
    <row r="25" spans="1:19" ht="42.6" customHeight="1" outlineLevel="1" x14ac:dyDescent="0.2">
      <c r="A25" s="175" t="s">
        <v>4</v>
      </c>
      <c r="B25" s="146"/>
      <c r="C25" s="147"/>
      <c r="D25" s="148"/>
      <c r="E25" s="155"/>
      <c r="F25" s="150"/>
      <c r="G25" s="151"/>
      <c r="H25" s="152"/>
      <c r="I25" s="152"/>
      <c r="J25" s="152"/>
      <c r="K25" s="153"/>
      <c r="L25" s="154"/>
      <c r="M25" s="155"/>
      <c r="N25" s="156"/>
      <c r="O25" s="179"/>
      <c r="P25" s="155"/>
      <c r="Q25" s="158"/>
      <c r="R25" s="158"/>
      <c r="S25" s="159"/>
    </row>
    <row r="26" spans="1:19" ht="42.6" customHeight="1" outlineLevel="1" thickBot="1" x14ac:dyDescent="0.25">
      <c r="A26" s="180"/>
      <c r="B26" s="161"/>
      <c r="C26" s="162"/>
      <c r="D26" s="163"/>
      <c r="E26" s="170"/>
      <c r="F26" s="165"/>
      <c r="G26" s="166"/>
      <c r="H26" s="167"/>
      <c r="I26" s="167"/>
      <c r="J26" s="167"/>
      <c r="K26" s="168"/>
      <c r="L26" s="169"/>
      <c r="M26" s="170"/>
      <c r="N26" s="171"/>
      <c r="O26" s="184"/>
      <c r="P26" s="170"/>
      <c r="Q26" s="173"/>
      <c r="R26" s="173"/>
      <c r="S26" s="174"/>
    </row>
    <row r="27" spans="1:19" ht="0.2" customHeight="1" thickBot="1" x14ac:dyDescent="0.25">
      <c r="A27" s="185"/>
      <c r="B27" s="186"/>
      <c r="C27" s="186"/>
      <c r="D27" s="186"/>
      <c r="E27" s="186"/>
      <c r="F27" s="186"/>
      <c r="G27" s="186"/>
      <c r="H27" s="188"/>
      <c r="I27" s="186"/>
      <c r="J27" s="186"/>
      <c r="K27" s="186"/>
      <c r="L27" s="186"/>
      <c r="M27" s="186"/>
      <c r="N27" s="188"/>
      <c r="O27" s="191"/>
      <c r="P27" s="186"/>
      <c r="Q27" s="186"/>
      <c r="R27" s="186"/>
      <c r="S27" s="190"/>
    </row>
    <row r="28" spans="1:19" ht="42.6" customHeight="1" outlineLevel="1" x14ac:dyDescent="0.2">
      <c r="A28" s="192">
        <v>5</v>
      </c>
      <c r="B28" s="146"/>
      <c r="C28" s="147"/>
      <c r="D28" s="148"/>
      <c r="E28" s="155"/>
      <c r="F28" s="150"/>
      <c r="G28" s="151"/>
      <c r="H28" s="152"/>
      <c r="I28" s="152"/>
      <c r="J28" s="152"/>
      <c r="K28" s="153"/>
      <c r="L28" s="154"/>
      <c r="M28" s="155"/>
      <c r="N28" s="156"/>
      <c r="O28" s="179"/>
      <c r="P28" s="155"/>
      <c r="Q28" s="158"/>
      <c r="R28" s="158"/>
      <c r="S28" s="159"/>
    </row>
    <row r="29" spans="1:19" ht="42.6" customHeight="1" outlineLevel="1" thickBot="1" x14ac:dyDescent="0.25">
      <c r="A29" s="193"/>
      <c r="B29" s="161"/>
      <c r="C29" s="162"/>
      <c r="D29" s="163"/>
      <c r="E29" s="170"/>
      <c r="F29" s="165"/>
      <c r="G29" s="166"/>
      <c r="H29" s="167"/>
      <c r="I29" s="167"/>
      <c r="J29" s="167"/>
      <c r="K29" s="168"/>
      <c r="L29" s="169"/>
      <c r="M29" s="170"/>
      <c r="N29" s="171"/>
      <c r="O29" s="184"/>
      <c r="P29" s="170"/>
      <c r="Q29" s="173"/>
      <c r="R29" s="173"/>
      <c r="S29" s="174"/>
    </row>
    <row r="30" spans="1:19" ht="0.2" customHeight="1" thickBot="1" x14ac:dyDescent="0.25">
      <c r="A30" s="185"/>
      <c r="B30" s="186"/>
      <c r="C30" s="186"/>
      <c r="D30" s="186"/>
      <c r="E30" s="186"/>
      <c r="F30" s="186"/>
      <c r="G30" s="186"/>
      <c r="H30" s="188"/>
      <c r="I30" s="186"/>
      <c r="J30" s="194"/>
      <c r="K30" s="186"/>
      <c r="L30" s="186"/>
      <c r="M30" s="186"/>
      <c r="N30" s="188"/>
      <c r="O30" s="191"/>
      <c r="P30" s="186"/>
      <c r="Q30" s="186"/>
      <c r="R30" s="186"/>
      <c r="S30" s="190"/>
    </row>
    <row r="31" spans="1:19" ht="42.6" customHeight="1" outlineLevel="1" x14ac:dyDescent="0.2">
      <c r="A31" s="192">
        <v>6</v>
      </c>
      <c r="B31" s="146"/>
      <c r="C31" s="147"/>
      <c r="D31" s="148"/>
      <c r="E31" s="155"/>
      <c r="F31" s="150"/>
      <c r="G31" s="151"/>
      <c r="H31" s="152"/>
      <c r="I31" s="152"/>
      <c r="J31" s="152"/>
      <c r="K31" s="153"/>
      <c r="L31" s="154"/>
      <c r="M31" s="155"/>
      <c r="N31" s="156"/>
      <c r="O31" s="179"/>
      <c r="P31" s="155"/>
      <c r="Q31" s="158"/>
      <c r="R31" s="158"/>
      <c r="S31" s="159"/>
    </row>
    <row r="32" spans="1:19" ht="42.6" customHeight="1" outlineLevel="1" thickBot="1" x14ac:dyDescent="0.25">
      <c r="A32" s="193"/>
      <c r="B32" s="161"/>
      <c r="C32" s="162"/>
      <c r="D32" s="163"/>
      <c r="E32" s="170"/>
      <c r="F32" s="165"/>
      <c r="G32" s="166"/>
      <c r="H32" s="167"/>
      <c r="I32" s="167"/>
      <c r="J32" s="167"/>
      <c r="K32" s="168"/>
      <c r="L32" s="169"/>
      <c r="M32" s="170"/>
      <c r="N32" s="171"/>
      <c r="O32" s="184"/>
      <c r="P32" s="170"/>
      <c r="Q32" s="173"/>
      <c r="R32" s="173"/>
      <c r="S32" s="174"/>
    </row>
    <row r="33" spans="1:22" ht="0.2" customHeight="1" thickBot="1" x14ac:dyDescent="0.25">
      <c r="A33" s="185"/>
      <c r="B33" s="186"/>
      <c r="C33" s="186"/>
      <c r="D33" s="186"/>
      <c r="E33" s="186"/>
      <c r="F33" s="186"/>
      <c r="G33" s="186"/>
      <c r="H33" s="188"/>
      <c r="I33" s="186"/>
      <c r="J33" s="194"/>
      <c r="K33" s="186"/>
      <c r="L33" s="186"/>
      <c r="M33" s="186"/>
      <c r="N33" s="188"/>
      <c r="O33" s="191"/>
      <c r="P33" s="186"/>
      <c r="Q33" s="186"/>
      <c r="R33" s="186"/>
      <c r="S33" s="190"/>
    </row>
    <row r="34" spans="1:22" ht="42.6" customHeight="1" outlineLevel="1" x14ac:dyDescent="0.2">
      <c r="A34" s="192">
        <v>7</v>
      </c>
      <c r="B34" s="146"/>
      <c r="C34" s="147"/>
      <c r="D34" s="148"/>
      <c r="E34" s="155"/>
      <c r="F34" s="150"/>
      <c r="G34" s="151"/>
      <c r="H34" s="152"/>
      <c r="I34" s="152"/>
      <c r="J34" s="152"/>
      <c r="K34" s="153"/>
      <c r="L34" s="154"/>
      <c r="M34" s="155"/>
      <c r="N34" s="156"/>
      <c r="O34" s="179"/>
      <c r="P34" s="155"/>
      <c r="Q34" s="158"/>
      <c r="R34" s="158"/>
      <c r="S34" s="159"/>
    </row>
    <row r="35" spans="1:22" ht="42.6" customHeight="1" outlineLevel="1" thickBot="1" x14ac:dyDescent="0.25">
      <c r="A35" s="193"/>
      <c r="B35" s="161"/>
      <c r="C35" s="162"/>
      <c r="D35" s="163"/>
      <c r="E35" s="170"/>
      <c r="F35" s="165"/>
      <c r="G35" s="166"/>
      <c r="H35" s="167"/>
      <c r="I35" s="167"/>
      <c r="J35" s="167"/>
      <c r="K35" s="168"/>
      <c r="L35" s="169"/>
      <c r="M35" s="170"/>
      <c r="N35" s="171"/>
      <c r="O35" s="184"/>
      <c r="P35" s="170"/>
      <c r="Q35" s="173"/>
      <c r="R35" s="173"/>
      <c r="S35" s="174"/>
    </row>
    <row r="36" spans="1:22" ht="0.2" customHeight="1" thickBot="1" x14ac:dyDescent="0.25">
      <c r="A36" s="185"/>
      <c r="B36" s="186"/>
      <c r="C36" s="186"/>
      <c r="D36" s="186"/>
      <c r="E36" s="186"/>
      <c r="F36" s="186"/>
      <c r="G36" s="186"/>
      <c r="H36" s="188"/>
      <c r="I36" s="186"/>
      <c r="J36" s="194"/>
      <c r="K36" s="186"/>
      <c r="L36" s="186"/>
      <c r="M36" s="186"/>
      <c r="N36" s="188"/>
      <c r="O36" s="191"/>
      <c r="P36" s="186"/>
      <c r="Q36" s="186"/>
      <c r="R36" s="186"/>
      <c r="S36" s="190"/>
    </row>
    <row r="37" spans="1:22" ht="42.6" customHeight="1" outlineLevel="1" x14ac:dyDescent="0.2">
      <c r="A37" s="192">
        <v>8</v>
      </c>
      <c r="B37" s="146"/>
      <c r="C37" s="147"/>
      <c r="D37" s="148"/>
      <c r="E37" s="155"/>
      <c r="F37" s="150"/>
      <c r="G37" s="151"/>
      <c r="H37" s="152"/>
      <c r="I37" s="152"/>
      <c r="J37" s="152"/>
      <c r="K37" s="153"/>
      <c r="L37" s="154"/>
      <c r="M37" s="155"/>
      <c r="N37" s="156"/>
      <c r="O37" s="179"/>
      <c r="P37" s="155"/>
      <c r="Q37" s="158"/>
      <c r="R37" s="158"/>
      <c r="S37" s="159"/>
    </row>
    <row r="38" spans="1:22" ht="42.6" customHeight="1" outlineLevel="1" thickBot="1" x14ac:dyDescent="0.25">
      <c r="A38" s="193"/>
      <c r="B38" s="161"/>
      <c r="C38" s="162"/>
      <c r="D38" s="195"/>
      <c r="E38" s="170"/>
      <c r="F38" s="196"/>
      <c r="G38" s="166"/>
      <c r="H38" s="167"/>
      <c r="I38" s="167"/>
      <c r="J38" s="167"/>
      <c r="K38" s="168"/>
      <c r="L38" s="169"/>
      <c r="M38" s="170"/>
      <c r="N38" s="171"/>
      <c r="O38" s="184"/>
      <c r="P38" s="170"/>
      <c r="Q38" s="173"/>
      <c r="R38" s="173"/>
      <c r="S38" s="174"/>
    </row>
    <row r="39" spans="1:22" ht="0.2" customHeight="1" thickBot="1" x14ac:dyDescent="0.25">
      <c r="A39" s="185"/>
      <c r="B39" s="186"/>
      <c r="C39" s="186"/>
      <c r="D39" s="163"/>
      <c r="E39" s="186"/>
      <c r="F39" s="165"/>
      <c r="G39" s="186"/>
      <c r="H39" s="188"/>
      <c r="I39" s="186"/>
      <c r="J39" s="194"/>
      <c r="K39" s="186"/>
      <c r="L39" s="186"/>
      <c r="M39" s="186"/>
      <c r="N39" s="188"/>
      <c r="O39" s="191"/>
      <c r="P39" s="186"/>
      <c r="Q39" s="186"/>
      <c r="R39" s="186"/>
      <c r="S39" s="190"/>
    </row>
    <row r="40" spans="1:22" ht="42.6" customHeight="1" outlineLevel="1" x14ac:dyDescent="0.2">
      <c r="A40" s="192">
        <v>9</v>
      </c>
      <c r="B40" s="146"/>
      <c r="C40" s="147"/>
      <c r="D40" s="148"/>
      <c r="E40" s="155"/>
      <c r="F40" s="150"/>
      <c r="G40" s="151"/>
      <c r="H40" s="152"/>
      <c r="I40" s="152"/>
      <c r="J40" s="152"/>
      <c r="K40" s="153"/>
      <c r="L40" s="154"/>
      <c r="M40" s="155"/>
      <c r="N40" s="156"/>
      <c r="O40" s="179"/>
      <c r="P40" s="155"/>
      <c r="Q40" s="158"/>
      <c r="R40" s="158"/>
      <c r="S40" s="159"/>
    </row>
    <row r="41" spans="1:22" ht="42.6" customHeight="1" outlineLevel="1" thickBot="1" x14ac:dyDescent="0.25">
      <c r="A41" s="193"/>
      <c r="B41" s="161"/>
      <c r="C41" s="162"/>
      <c r="D41" s="163"/>
      <c r="E41" s="170"/>
      <c r="F41" s="165"/>
      <c r="G41" s="166"/>
      <c r="H41" s="167"/>
      <c r="I41" s="167"/>
      <c r="J41" s="167"/>
      <c r="K41" s="168"/>
      <c r="L41" s="169"/>
      <c r="M41" s="170"/>
      <c r="N41" s="171"/>
      <c r="O41" s="184"/>
      <c r="P41" s="170"/>
      <c r="Q41" s="173"/>
      <c r="R41" s="173"/>
      <c r="S41" s="174"/>
    </row>
    <row r="42" spans="1:22" ht="0.2" customHeight="1" thickBot="1" x14ac:dyDescent="0.25">
      <c r="A42" s="185"/>
      <c r="B42" s="186"/>
      <c r="C42" s="186"/>
      <c r="D42" s="186"/>
      <c r="E42" s="186"/>
      <c r="F42" s="186"/>
      <c r="G42" s="186"/>
      <c r="H42" s="188"/>
      <c r="I42" s="186"/>
      <c r="J42" s="194"/>
      <c r="K42" s="186"/>
      <c r="L42" s="186"/>
      <c r="M42" s="186"/>
      <c r="N42" s="188"/>
      <c r="O42" s="191"/>
      <c r="P42" s="186"/>
      <c r="Q42" s="186"/>
      <c r="R42" s="186"/>
      <c r="S42" s="190"/>
    </row>
    <row r="43" spans="1:22" ht="42.6" customHeight="1" outlineLevel="1" x14ac:dyDescent="0.2">
      <c r="A43" s="192">
        <v>10</v>
      </c>
      <c r="B43" s="146"/>
      <c r="C43" s="147"/>
      <c r="D43" s="148"/>
      <c r="E43" s="155"/>
      <c r="F43" s="150"/>
      <c r="G43" s="151"/>
      <c r="H43" s="152"/>
      <c r="I43" s="152"/>
      <c r="J43" s="152"/>
      <c r="K43" s="153"/>
      <c r="L43" s="154"/>
      <c r="M43" s="155"/>
      <c r="N43" s="156"/>
      <c r="O43" s="179"/>
      <c r="P43" s="155"/>
      <c r="Q43" s="158"/>
      <c r="R43" s="158"/>
      <c r="S43" s="159"/>
    </row>
    <row r="44" spans="1:22" ht="42.6" customHeight="1" outlineLevel="1" thickBot="1" x14ac:dyDescent="0.25">
      <c r="A44" s="193"/>
      <c r="B44" s="161"/>
      <c r="C44" s="162"/>
      <c r="D44" s="163"/>
      <c r="E44" s="170"/>
      <c r="F44" s="197"/>
      <c r="G44" s="166"/>
      <c r="H44" s="167"/>
      <c r="I44" s="167"/>
      <c r="J44" s="167"/>
      <c r="K44" s="168"/>
      <c r="L44" s="169"/>
      <c r="M44" s="170"/>
      <c r="N44" s="171"/>
      <c r="O44" s="184"/>
      <c r="P44" s="170"/>
      <c r="Q44" s="173"/>
      <c r="R44" s="173"/>
      <c r="S44" s="174"/>
    </row>
    <row r="45" spans="1:22" ht="31.5" customHeight="1" x14ac:dyDescent="0.35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</row>
    <row r="46" spans="1:22" ht="25.5" customHeight="1" x14ac:dyDescent="0.35">
      <c r="A46" s="199" t="s">
        <v>509</v>
      </c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</row>
    <row r="47" spans="1:22" ht="28.5" customHeight="1" x14ac:dyDescent="0.35">
      <c r="A47" s="200"/>
      <c r="B47" s="200"/>
      <c r="C47" s="200"/>
      <c r="D47" s="200"/>
      <c r="E47" s="200"/>
      <c r="F47" s="200"/>
      <c r="G47" s="200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</row>
    <row r="48" spans="1:22" ht="25.5" customHeight="1" x14ac:dyDescent="0.35">
      <c r="A48" s="202" t="s">
        <v>35</v>
      </c>
      <c r="B48" s="202"/>
      <c r="C48" s="202"/>
      <c r="D48" s="202"/>
      <c r="E48" s="202"/>
      <c r="F48" s="202"/>
      <c r="G48" s="202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V48" s="8"/>
    </row>
    <row r="49" spans="1:22" ht="27" customHeight="1" x14ac:dyDescent="0.25">
      <c r="A49" s="204"/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V49" s="8"/>
    </row>
    <row r="50" spans="1:22" ht="28.5" customHeight="1" x14ac:dyDescent="0.3">
      <c r="A50" s="205" t="s">
        <v>34</v>
      </c>
      <c r="B50" s="205"/>
      <c r="C50" s="205"/>
      <c r="D50" s="205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</row>
    <row r="51" spans="1:22" s="5" customFormat="1" ht="27.75" customHeight="1" x14ac:dyDescent="0.3">
      <c r="A51" s="207" t="s">
        <v>33</v>
      </c>
      <c r="B51" s="139"/>
      <c r="C51" s="139"/>
      <c r="D51" s="139"/>
      <c r="E51" s="208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</row>
    <row r="52" spans="1:22" s="5" customFormat="1" ht="15.75" x14ac:dyDescent="0.25">
      <c r="A52" s="139"/>
      <c r="B52" s="210"/>
      <c r="C52" s="210"/>
      <c r="D52" s="139"/>
      <c r="E52" s="139"/>
      <c r="F52" s="139"/>
      <c r="G52" s="139"/>
      <c r="H52" s="139"/>
      <c r="I52" s="139"/>
      <c r="J52" s="139"/>
      <c r="K52" s="211"/>
      <c r="L52" s="211"/>
      <c r="M52" s="211"/>
      <c r="N52" s="139"/>
      <c r="O52" s="139"/>
      <c r="P52" s="139"/>
      <c r="Q52" s="139"/>
      <c r="R52" s="139"/>
      <c r="S52" s="139"/>
    </row>
    <row r="53" spans="1:22" s="5" customFormat="1" ht="36.75" customHeight="1" x14ac:dyDescent="0.35">
      <c r="A53" s="212" t="s">
        <v>32</v>
      </c>
      <c r="B53" s="213"/>
      <c r="C53" s="213"/>
      <c r="D53" s="213"/>
      <c r="E53" s="198"/>
      <c r="F53" s="198"/>
      <c r="G53" s="198"/>
      <c r="H53" s="198"/>
      <c r="I53" s="139"/>
      <c r="J53" s="214"/>
      <c r="K53" s="214"/>
      <c r="L53" s="214"/>
      <c r="M53" s="214"/>
      <c r="N53" s="139"/>
      <c r="O53" s="198"/>
      <c r="P53" s="198"/>
      <c r="Q53" s="198"/>
      <c r="R53" s="198"/>
      <c r="S53" s="198"/>
    </row>
    <row r="54" spans="1:22" x14ac:dyDescent="0.2">
      <c r="A54" s="213"/>
      <c r="B54" s="213"/>
      <c r="C54" s="213"/>
      <c r="D54" s="213"/>
      <c r="E54" s="215" t="s">
        <v>31</v>
      </c>
      <c r="F54" s="215"/>
      <c r="G54" s="215"/>
      <c r="H54" s="215"/>
      <c r="I54" s="216"/>
      <c r="J54" s="215" t="s">
        <v>30</v>
      </c>
      <c r="K54" s="215"/>
      <c r="L54" s="215"/>
      <c r="M54" s="215"/>
      <c r="N54" s="139"/>
      <c r="O54" s="215" t="s">
        <v>29</v>
      </c>
      <c r="P54" s="215"/>
      <c r="Q54" s="215"/>
      <c r="R54" s="215"/>
      <c r="S54" s="215"/>
    </row>
    <row r="55" spans="1:22" ht="35.25" customHeight="1" x14ac:dyDescent="0.35">
      <c r="A55" s="213"/>
      <c r="B55" s="213"/>
      <c r="C55" s="213"/>
      <c r="D55" s="213"/>
      <c r="E55" s="217"/>
      <c r="F55" s="217"/>
      <c r="G55" s="217"/>
      <c r="H55" s="217"/>
      <c r="I55" s="216"/>
      <c r="J55" s="218"/>
      <c r="K55" s="218"/>
      <c r="L55" s="218"/>
      <c r="M55" s="218"/>
      <c r="N55" s="139"/>
      <c r="O55" s="219"/>
      <c r="P55" s="219"/>
      <c r="Q55" s="219"/>
      <c r="R55" s="219"/>
      <c r="S55" s="219"/>
    </row>
    <row r="56" spans="1:22" x14ac:dyDescent="0.2">
      <c r="A56" s="139"/>
      <c r="B56" s="139"/>
      <c r="C56" s="139"/>
      <c r="D56" s="139"/>
      <c r="E56" s="220" t="s">
        <v>31</v>
      </c>
      <c r="F56" s="220"/>
      <c r="G56" s="220"/>
      <c r="H56" s="220"/>
      <c r="I56" s="216"/>
      <c r="J56" s="220" t="s">
        <v>30</v>
      </c>
      <c r="K56" s="220"/>
      <c r="L56" s="220"/>
      <c r="M56" s="220"/>
      <c r="N56" s="139"/>
      <c r="O56" s="215" t="s">
        <v>29</v>
      </c>
      <c r="P56" s="215"/>
      <c r="Q56" s="215"/>
      <c r="R56" s="215"/>
      <c r="S56" s="215"/>
    </row>
    <row r="57" spans="1:22" ht="33" customHeight="1" x14ac:dyDescent="0.25">
      <c r="A57" s="139"/>
      <c r="B57" s="221"/>
      <c r="C57" s="222" t="s">
        <v>27</v>
      </c>
      <c r="D57" s="223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</row>
    <row r="58" spans="1:22" ht="14.25" x14ac:dyDescent="0.2">
      <c r="A58" s="7"/>
    </row>
    <row r="60" spans="1:22" ht="15" customHeight="1" x14ac:dyDescent="0.2"/>
  </sheetData>
  <sheetProtection formatRows="0"/>
  <dataConsolidate/>
  <mergeCells count="236">
    <mergeCell ref="A1:O1"/>
    <mergeCell ref="F51:S51"/>
    <mergeCell ref="D17:D18"/>
    <mergeCell ref="F17:F18"/>
    <mergeCell ref="D19:D20"/>
    <mergeCell ref="F19:F20"/>
    <mergeCell ref="D22:D23"/>
    <mergeCell ref="F22:F23"/>
    <mergeCell ref="D25:D26"/>
    <mergeCell ref="F25:F26"/>
    <mergeCell ref="D28:D29"/>
    <mergeCell ref="F28:F29"/>
    <mergeCell ref="D31:D32"/>
    <mergeCell ref="F31:F32"/>
    <mergeCell ref="D34:D35"/>
    <mergeCell ref="F34:F35"/>
    <mergeCell ref="F37:F39"/>
    <mergeCell ref="D37:D39"/>
    <mergeCell ref="D40:D41"/>
    <mergeCell ref="F40:F41"/>
    <mergeCell ref="D43:D44"/>
    <mergeCell ref="S17:S18"/>
    <mergeCell ref="Q17:Q18"/>
    <mergeCell ref="G17:G18"/>
    <mergeCell ref="S25:S26"/>
    <mergeCell ref="N17:N18"/>
    <mergeCell ref="O17:O18"/>
    <mergeCell ref="K17:K18"/>
    <mergeCell ref="M17:M18"/>
    <mergeCell ref="A40:A41"/>
    <mergeCell ref="C40:C41"/>
    <mergeCell ref="E40:E41"/>
    <mergeCell ref="G40:G41"/>
    <mergeCell ref="H40:H41"/>
    <mergeCell ref="I40:I41"/>
    <mergeCell ref="J40:J41"/>
    <mergeCell ref="K40:K41"/>
    <mergeCell ref="L40:L41"/>
    <mergeCell ref="S14:S15"/>
    <mergeCell ref="F10:K10"/>
    <mergeCell ref="M10:S10"/>
    <mergeCell ref="F11:K11"/>
    <mergeCell ref="F12:K12"/>
    <mergeCell ref="M12:S12"/>
    <mergeCell ref="M11:S11"/>
    <mergeCell ref="F9:K9"/>
    <mergeCell ref="M9:S9"/>
    <mergeCell ref="I14:I15"/>
    <mergeCell ref="J14:J15"/>
    <mergeCell ref="M14:M15"/>
    <mergeCell ref="N14:N15"/>
    <mergeCell ref="O14:O15"/>
    <mergeCell ref="K14:K15"/>
    <mergeCell ref="L14:L15"/>
    <mergeCell ref="O2:S2"/>
    <mergeCell ref="A3:S3"/>
    <mergeCell ref="A5:S5"/>
    <mergeCell ref="E4:S4"/>
    <mergeCell ref="E6:S6"/>
    <mergeCell ref="A7:H7"/>
    <mergeCell ref="I7:J7"/>
    <mergeCell ref="K7:S7"/>
    <mergeCell ref="A8:G8"/>
    <mergeCell ref="J2:L2"/>
    <mergeCell ref="A17:A18"/>
    <mergeCell ref="E17:E18"/>
    <mergeCell ref="H14:H15"/>
    <mergeCell ref="P14:R14"/>
    <mergeCell ref="R17:R18"/>
    <mergeCell ref="L19:L20"/>
    <mergeCell ref="M19:M20"/>
    <mergeCell ref="J25:J26"/>
    <mergeCell ref="Q25:Q26"/>
    <mergeCell ref="R25:R26"/>
    <mergeCell ref="C17:C18"/>
    <mergeCell ref="F14:F15"/>
    <mergeCell ref="G14:G15"/>
    <mergeCell ref="H17:H18"/>
    <mergeCell ref="I17:I18"/>
    <mergeCell ref="J17:J18"/>
    <mergeCell ref="L17:L18"/>
    <mergeCell ref="A14:A15"/>
    <mergeCell ref="B14:B15"/>
    <mergeCell ref="C14:C15"/>
    <mergeCell ref="D14:D15"/>
    <mergeCell ref="E14:E15"/>
    <mergeCell ref="N25:N26"/>
    <mergeCell ref="P17:P18"/>
    <mergeCell ref="S22:S23"/>
    <mergeCell ref="N22:N23"/>
    <mergeCell ref="O22:O23"/>
    <mergeCell ref="P22:P23"/>
    <mergeCell ref="Q22:Q23"/>
    <mergeCell ref="R22:R23"/>
    <mergeCell ref="G19:G20"/>
    <mergeCell ref="C19:C20"/>
    <mergeCell ref="E19:E20"/>
    <mergeCell ref="J22:J23"/>
    <mergeCell ref="K22:K23"/>
    <mergeCell ref="L22:L23"/>
    <mergeCell ref="M22:M23"/>
    <mergeCell ref="A53:D55"/>
    <mergeCell ref="J53:M53"/>
    <mergeCell ref="A49:S49"/>
    <mergeCell ref="E53:H53"/>
    <mergeCell ref="O53:S53"/>
    <mergeCell ref="A50:D50"/>
    <mergeCell ref="E50:S50"/>
    <mergeCell ref="H19:H20"/>
    <mergeCell ref="K19:K20"/>
    <mergeCell ref="I19:I20"/>
    <mergeCell ref="J19:J20"/>
    <mergeCell ref="S19:S20"/>
    <mergeCell ref="O19:O20"/>
    <mergeCell ref="P19:P20"/>
    <mergeCell ref="Q19:Q20"/>
    <mergeCell ref="R19:R20"/>
    <mergeCell ref="N19:N20"/>
    <mergeCell ref="A45:S45"/>
    <mergeCell ref="A48:G48"/>
    <mergeCell ref="H48:S48"/>
    <mergeCell ref="C25:C26"/>
    <mergeCell ref="E25:E26"/>
    <mergeCell ref="G25:G26"/>
    <mergeCell ref="A19:A20"/>
    <mergeCell ref="E56:H56"/>
    <mergeCell ref="J55:M55"/>
    <mergeCell ref="J56:M56"/>
    <mergeCell ref="E54:H54"/>
    <mergeCell ref="J54:M54"/>
    <mergeCell ref="O54:S54"/>
    <mergeCell ref="E55:H55"/>
    <mergeCell ref="S28:S29"/>
    <mergeCell ref="K28:K29"/>
    <mergeCell ref="L28:L29"/>
    <mergeCell ref="E28:E29"/>
    <mergeCell ref="M31:M32"/>
    <mergeCell ref="N31:N32"/>
    <mergeCell ref="O31:O32"/>
    <mergeCell ref="P31:P32"/>
    <mergeCell ref="Q31:Q32"/>
    <mergeCell ref="R31:R32"/>
    <mergeCell ref="S31:S32"/>
    <mergeCell ref="M28:M29"/>
    <mergeCell ref="N28:N29"/>
    <mergeCell ref="O28:O29"/>
    <mergeCell ref="G28:G29"/>
    <mergeCell ref="Q28:Q29"/>
    <mergeCell ref="R28:R29"/>
    <mergeCell ref="O56:S56"/>
    <mergeCell ref="O55:S55"/>
    <mergeCell ref="J28:J29"/>
    <mergeCell ref="P28:P29"/>
    <mergeCell ref="K25:K26"/>
    <mergeCell ref="M25:M26"/>
    <mergeCell ref="O25:O26"/>
    <mergeCell ref="P25:P26"/>
    <mergeCell ref="M40:M41"/>
    <mergeCell ref="N40:N41"/>
    <mergeCell ref="O40:O41"/>
    <mergeCell ref="P40:P41"/>
    <mergeCell ref="Q40:Q41"/>
    <mergeCell ref="R40:R41"/>
    <mergeCell ref="S40:S41"/>
    <mergeCell ref="O34:O35"/>
    <mergeCell ref="P34:P35"/>
    <mergeCell ref="Q34:Q35"/>
    <mergeCell ref="R34:R35"/>
    <mergeCell ref="S34:S35"/>
    <mergeCell ref="M34:M35"/>
    <mergeCell ref="N34:N35"/>
    <mergeCell ref="K34:K35"/>
    <mergeCell ref="L34:L35"/>
    <mergeCell ref="A28:A29"/>
    <mergeCell ref="C28:C29"/>
    <mergeCell ref="A22:A23"/>
    <mergeCell ref="C22:C23"/>
    <mergeCell ref="E22:E23"/>
    <mergeCell ref="G22:G23"/>
    <mergeCell ref="H22:H23"/>
    <mergeCell ref="A25:A26"/>
    <mergeCell ref="L25:L26"/>
    <mergeCell ref="I22:I23"/>
    <mergeCell ref="H28:H29"/>
    <mergeCell ref="I28:I29"/>
    <mergeCell ref="H25:H26"/>
    <mergeCell ref="I25:I26"/>
    <mergeCell ref="C31:C32"/>
    <mergeCell ref="E31:E32"/>
    <mergeCell ref="G31:G32"/>
    <mergeCell ref="H31:H32"/>
    <mergeCell ref="I31:I32"/>
    <mergeCell ref="J31:J32"/>
    <mergeCell ref="K31:K32"/>
    <mergeCell ref="L31:L32"/>
    <mergeCell ref="A31:A32"/>
    <mergeCell ref="O37:O38"/>
    <mergeCell ref="P37:P38"/>
    <mergeCell ref="Q37:Q38"/>
    <mergeCell ref="R37:R38"/>
    <mergeCell ref="S37:S38"/>
    <mergeCell ref="A37:A38"/>
    <mergeCell ref="C37:C38"/>
    <mergeCell ref="E37:E38"/>
    <mergeCell ref="G37:G38"/>
    <mergeCell ref="H37:H38"/>
    <mergeCell ref="I37:I38"/>
    <mergeCell ref="J37:J38"/>
    <mergeCell ref="K37:K38"/>
    <mergeCell ref="L37:L38"/>
    <mergeCell ref="A34:A35"/>
    <mergeCell ref="C34:C35"/>
    <mergeCell ref="E34:E35"/>
    <mergeCell ref="G34:G35"/>
    <mergeCell ref="H34:H35"/>
    <mergeCell ref="I34:I35"/>
    <mergeCell ref="J34:J35"/>
    <mergeCell ref="M37:M38"/>
    <mergeCell ref="N37:N38"/>
    <mergeCell ref="M43:M44"/>
    <mergeCell ref="N43:N44"/>
    <mergeCell ref="O43:O44"/>
    <mergeCell ref="P43:P44"/>
    <mergeCell ref="Q43:Q44"/>
    <mergeCell ref="R43:R44"/>
    <mergeCell ref="S43:S44"/>
    <mergeCell ref="A43:A44"/>
    <mergeCell ref="C43:C44"/>
    <mergeCell ref="E43:E44"/>
    <mergeCell ref="G43:G44"/>
    <mergeCell ref="H43:H44"/>
    <mergeCell ref="I43:I44"/>
    <mergeCell ref="J43:J44"/>
    <mergeCell ref="K43:K44"/>
    <mergeCell ref="L43:L44"/>
    <mergeCell ref="F43:F44"/>
  </mergeCells>
  <dataValidations disablePrompts="1" count="1">
    <dataValidation type="list" allowBlank="1" showInputMessage="1" showErrorMessage="1" sqref="O24 O27 O30 O33 O36 O39 O42">
      <formula1>analiz</formula1>
    </dataValidation>
  </dataValidations>
  <pageMargins left="0.47244094488188981" right="0.39370078740157483" top="0.39370078740157483" bottom="0.39370078740157483" header="0.59055118110236227" footer="3.937007874015748E-2"/>
  <pageSetup paperSize="9" scale="53" orientation="landscape" r:id="rId1"/>
  <headerFooter alignWithMargins="0">
    <oddFooter>&amp;L&amp;12Ф.168/ПР.ВЛ-7.3-01/ редакція 05 від 07.07.2023р.&amp;R&amp;12Стор  &amp;P з &amp;N</oddFooter>
  </headerFooter>
  <rowBreaks count="1" manualBreakCount="1">
    <brk id="57" max="1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zoomScaleNormal="100" workbookViewId="0">
      <selection activeCell="D7" sqref="D7"/>
    </sheetView>
  </sheetViews>
  <sheetFormatPr defaultRowHeight="12.75" x14ac:dyDescent="0.2"/>
  <sheetData/>
  <pageMargins left="0.7" right="0.7" top="0.75" bottom="0.75" header="0.3" footer="0.3"/>
  <pageSetup paperSize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5 1 5 a 0 2 8 - 7 3 8 b - 4 2 3 f - b d 1 3 - 3 7 3 6 a 5 e 7 7 7 1 3 "   x m l n s = " h t t p : / / s c h e m a s . m i c r o s o f t . c o m / D a t a M a s h u p " > A A A A A G k F A A B Q S w M E F A A C A A g A I k 2 J T /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C J N i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i T Y l P L W o + d 1 8 C A A D q B Q A A E w A c A E Z v c m 1 1 b G F z L 1 N l Y 3 R p b 2 4 x L m 0 g o h g A K K A U A A A A A A A A A A A A A A A A A A A A A A A A A A A A n Z P f a 9 p Q F M f f B f + H S / a i E N w c Y z C K T + 0 G Z W + b s I d a S q p 3 V I z J S K 7 D I Y I / O l s o z A 0 2 1 z f b s b f B S J 2 Z z j b 6 L 5 z 7 L + w v 2 T l J w N q m z T Y l E e / 9 n n P P + Z 7 P t X l R l E 2 D P Q 9 + s 2 v J R D J h 7 2 k W L z H 4 A g 6 c w T l M Z Q + c L M s x n Y t k g u E H j m V b d m A u D 8 C D K c x w 7 3 G 9 y P X M C 9 O q 7 J p m J f W k r P P M u m k I b g g 7 p R Q K G + W q a e x U t O I e t 8 V r s w B j W D B M 7 I I n O 7 L F Z B t c 2 c K k U 7 k v B z A D R / b k Q H 4 u w A l 8 w u 8 p l n M C 3 + i v K z / S 8 R i E S e b w A 5 8 R 1 t L C s B G 7 f y / 7 K F P X 7 b q S V p l R 0 3 W V C a v G 0 2 p Y + W p T O 3 l t V + d Y / t W O G l u b g l d z y h W 9 o j 4 t G 6 W c 4 o c p 2 8 2 t D U 1 o 2 2 H u O w o c w w Q u q C f / 8 e Q R / G L U E y w U P M S P y u Q t z b B f m l Z 1 3 d R r V S P / 5 h W 3 U 5 F 1 q Y 2 G 8 n t / w G B y F x O o b N M Q D x 9 k K K C p s o a C J s 1 h j O s C V 5 j g d R E s D 3 1 D P H A Y v b C i E T j X V a c U L l t + y 2 6 s + j s q p 2 j 3 1 D c I t Q 6 M c c n F s U W o v + L 2 z J / l 3 6 i x X n l I 5 t P R M d o x c t F Z b p Q 0 E X r h Y f g F I R T h 0 x B 6 8 I E h H K i Z + R 4 f B H r Z j a q G x C l Y B C 4 i g 8 T a u / T N y j G c y z 6 D B f K H U G P 2 t u x G y N 8 v + 2 J 4 N O U l / C f k k H x L o 4 S f I T b 9 i M P 8 A V B Y h y 7 H i q C Z X h I 4 J A / w 6 V I D e C f 6 d E f C E R O P L g t A R x v O 8 I Y d L b l 8 x k 2 r x K 2 A S j t 1 O 8 3 q J f x W G L 0 R v 1 j i Y i G L 5 S o G p c v 0 r A I T h 8 i t V M S D 8 M + z v z 7 u Z j q Z K B v / P + W 1 P 1 B L A Q I t A B Q A A g A I A C J N i U / 0 7 3 L r q A A A A P k A A A A S A A A A A A A A A A A A A A A A A A A A A A B D b 2 5 m a W c v U G F j a 2 F n Z S 5 4 b W x Q S w E C L Q A U A A I A C A A i T Y l P D 8 r p q 6 Q A A A D p A A A A E w A A A A A A A A A A A A A A A A D 0 A A A A W 0 N v b n R l b n R f V H l w Z X N d L n h t b F B L A Q I t A B Q A A g A I A C J N i U 8 t a j 5 3 X w I A A O o F A A A T A A A A A A A A A A A A A A A A A O U B A A B G b 3 J t d W x h c y 9 T Z W N 0 a W 9 u M S 5 t U E s F B g A A A A A D A A M A w g A A A J E E A A A A A D Q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n 4 X A A A A A A A A X B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E 8 L 0 l 0 Z W 1 Q Y X R o P j w v S X R l b U x v Y 2 F 0 a W 9 u P j x T d G F i b G V F b n R y a W V z P j x F b n R y e S B U e X B l P S J J c 1 B y a X Z h d G U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D b 2 x 1 b W 5 U e X B l c y I g V m F s d W U 9 I n N C Z 0 1 H Q m d Z R 0 J n a 0 R C Z 1 l H Q m d Z P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M S / Q m N C 3 0 L z Q t d C 9 0 L X Q v d C 9 0 Y v Q u S D R g t C 4 0 L 8 u e 9 C 6 0 L 7 Q t C w x f S Z x d W 9 0 O y w m c X V v d D t T Z W N 0 a W 9 u M S / Q o t C w 0 L H Q u 9 C 4 0 Y b Q s D E v 0 J j Q t 9 C 8 0 L X Q v d C 1 0 L 3 Q v d G L 0 L k g 0 Y L Q u N C / L n v i h J Y g 0 L c v 0 L 8 s M H 0 m c X V v d D s s J n F 1 b 3 Q 7 U 2 V j d G l v b j E v 0 K L Q s N C x 0 L v Q u N G G 0 L A x L 9 C Y 0 L f Q v N C 1 0 L 3 Q t d C 9 0 L 3 R i 9 C 5 I N G C 0 L j Q v y 5 7 0 J / Q v t C y 0 L 3 Q s C D Q v d C w 0 L f Q s t C w L D J 9 J n F 1 b 3 Q 7 L C Z x d W 9 0 O 1 N l Y 3 R p b 2 4 x L 9 C i 0 L D Q s d C 7 0 L j R h t C w M S / Q m N C 3 0 L z Q t d C 9 0 L X Q v d C 9 0 Y v Q u S D R g t C 4 0 L 8 u e 9 C h 0 L r Q v t G A 0 L 7 R h 9 C 1 0 L 3 Q s C D Q v d C w 0 L f Q s t C w L D N 9 J n F 1 b 3 Q 7 L C Z x d W 9 0 O 1 N l Y 3 R p b 2 4 x L 9 C i 0 L D Q s d C 7 0 L j R h t C w M S / Q m N C 3 0 L z Q t d C 9 0 L X Q v d C 9 0 Y v Q u S D R g t C 4 0 L 8 u e 9 C u 0 Y D Q u N C 0 0 L j R h 9 C 9 0 L A g 0 L D Q t N G A 0 L X R g d C w L D R 9 J n F 1 b 3 Q 7 L C Z x d W 9 0 O 1 N l Y 3 R p b 2 4 x L 9 C i 0 L D Q s d C 7 0 L j R h t C w M S / Q m N C 3 0 L z Q t d C 9 0 L X Q v d C 9 0 Y v Q u S D R g t C 4 0 L 8 u e 9 C k 0 L D Q u t G C 0 L j R h 9 C 9 0 L A g 0 L D Q t N G A 0 L X R g d C w L D V 9 J n F 1 b 3 Q 7 L C Z x d W 9 0 O 1 N l Y 3 R p b 2 4 x L 9 C i 0 L D Q s d C 7 0 L j R h t C w M S / Q m N C 3 0 L z Q t d C 9 0 L X Q v d C 9 0 Y v Q u S D R g t C 4 0 L 8 u e 9 C f 0 L 7 R i N G C 0 L 7 Q s t C w I N C w 0 L T R g N C 1 0 Y H Q s C w 2 f S Z x d W 9 0 O y w m c X V v d D t T Z W N 0 a W 9 u M S / Q o t C w 0 L H Q u 9 C 4 0 Y b Q s D E v 0 J j Q t 9 C 8 0 L X Q v d C 1 0 L 3 Q v d G L 0 L k g 0 Y L Q u N C / L n v Q t N C w 0 Y L Q s C w 3 f S Z x d W 9 0 O y w m c X V v d D t T Z W N 0 a W 9 u M S / Q o t C w 0 L H Q u 9 C 4 0 Y b Q s D E v 0 J j Q t 9 C 8 0 L X Q v d C 1 0 L 3 Q v d G L 0 L k g 0 Y L Q u N C / L n v Q v d C + 0 L z Q t d G A L D h 9 J n F 1 b 3 Q 7 L C Z x d W 9 0 O 1 N l Y 3 R p b 2 4 x L 9 C i 0 L D Q s d C 7 0 L j R h t C w M S / Q m N C 3 0 L z Q t d C 9 0 L X Q v d C 9 0 Y v Q u S D R g t C 4 0 L 8 u e 9 C f 0 I b Q k S D Q s i D Q v t C 6 0 L v Q u N G H 0 L 3 Q v t C 8 0 Y M s O X 0 m c X V v d D s s J n F 1 b 3 Q 7 U 2 V j d G l v b j E v 0 K L Q s N C x 0 L v Q u N G G 0 L A x L 9 C Y 0 L f Q v N C 1 0 L 3 Q t d C 9 0 L 3 R i 9 C 5 I N G C 0 L j Q v y 5 7 0 J / Q h t C R I C j Q v 9 C + 0 L L Q v d G W 0 Y H R g t G O K S w x M H 0 m c X V v d D s s J n F 1 b 3 Q 7 U 2 V j d G l v b j E v 0 K L Q s N C x 0 L v Q u N G G 0 L A x L 9 C Y 0 L f Q v N C 1 0 L 3 Q t d C 9 0 L 3 R i 9 C 5 I N G C 0 L j Q v y 5 7 0 J / Q h t C R I C j Q t N C 7 0 Y 8 g 0 L / R l t C 0 0 L / Q u N G B 0 Y M p L D E x f S Z x d W 9 0 O y w m c X V v d D t T Z W N 0 a W 9 u M S / Q o t C w 0 L H Q u 9 C 4 0 Y b Q s D E v 0 J j Q t 9 C 8 0 L X Q v d C 1 0 L 3 Q v d G L 0 L k g 0 Y L Q u N C / L n v Q k N C 0 0 Y D Q t d G B 0 L A g 0 L z R l t G B 0 Y b Q t d C 3 0 L 3 Q s N G F 0 L 7 Q t N C 2 0 L X Q v d C 9 0 Y 8 s M T J 9 J n F 1 b 3 Q 7 L C Z x d W 9 0 O 1 N l Y 3 R p b 2 4 x L 9 C i 0 L D Q s d C 7 0 L j R h t C w M S / Q m N C 3 0 L z Q t d C 9 0 L X Q v d C 9 0 Y v Q u S D R g t C 4 0 L 8 u e 9 C f 0 Y D Q u N C 8 0 Z b R g t C 6 0 L A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/ Q o t C w 0 L H Q u 9 C 4 0 Y b Q s D E v 0 J j Q t 9 C 8 0 L X Q v d C 1 0 L 3 Q v d G L 0 L k g 0 Y L Q u N C / L n v Q u t C + 0 L Q s M X 0 m c X V v d D s s J n F 1 b 3 Q 7 U 2 V j d G l v b j E v 0 K L Q s N C x 0 L v Q u N G G 0 L A x L 9 C Y 0 L f Q v N C 1 0 L 3 Q t d C 9 0 L 3 R i 9 C 5 I N G C 0 L j Q v y 5 7 4 o S W I N C 3 L 9 C / L D B 9 J n F 1 b 3 Q 7 L C Z x d W 9 0 O 1 N l Y 3 R p b 2 4 x L 9 C i 0 L D Q s d C 7 0 L j R h t C w M S / Q m N C 3 0 L z Q t d C 9 0 L X Q v d C 9 0 Y v Q u S D R g t C 4 0 L 8 u e 9 C f 0 L 7 Q s t C 9 0 L A g 0 L 3 Q s N C 3 0 L L Q s C w y f S Z x d W 9 0 O y w m c X V v d D t T Z W N 0 a W 9 u M S / Q o t C w 0 L H Q u 9 C 4 0 Y b Q s D E v 0 J j Q t 9 C 8 0 L X Q v d C 1 0 L 3 Q v d G L 0 L k g 0 Y L Q u N C / L n v Q o d C 6 0 L 7 R g N C + 0 Y f Q t d C 9 0 L A g 0 L 3 Q s N C 3 0 L L Q s C w z f S Z x d W 9 0 O y w m c X V v d D t T Z W N 0 a W 9 u M S / Q o t C w 0 L H Q u 9 C 4 0 Y b Q s D E v 0 J j Q t 9 C 8 0 L X Q v d C 1 0 L 3 Q v d G L 0 L k g 0 Y L Q u N C / L n v Q r t G A 0 L j Q t N C 4 0 Y f Q v d C w I N C w 0 L T R g N C 1 0 Y H Q s C w 0 f S Z x d W 9 0 O y w m c X V v d D t T Z W N 0 a W 9 u M S / Q o t C w 0 L H Q u 9 C 4 0 Y b Q s D E v 0 J j Q t 9 C 8 0 L X Q v d C 1 0 L 3 Q v d G L 0 L k g 0 Y L Q u N C / L n v Q p N C w 0 L r R g t C 4 0 Y f Q v d C w I N C w 0 L T R g N C 1 0 Y H Q s C w 1 f S Z x d W 9 0 O y w m c X V v d D t T Z W N 0 a W 9 u M S / Q o t C w 0 L H Q u 9 C 4 0 Y b Q s D E v 0 J j Q t 9 C 8 0 L X Q v d C 1 0 L 3 Q v d G L 0 L k g 0 Y L Q u N C / L n v Q n 9 C + 0 Y j R g t C + 0 L L Q s C D Q s N C 0 0 Y D Q t d G B 0 L A s N n 0 m c X V v d D s s J n F 1 b 3 Q 7 U 2 V j d G l v b j E v 0 K L Q s N C x 0 L v Q u N G G 0 L A x L 9 C Y 0 L f Q v N C 1 0 L 3 Q t d C 9 0 L 3 R i 9 C 5 I N G C 0 L j Q v y 5 7 0 L T Q s N G C 0 L A s N 3 0 m c X V v d D s s J n F 1 b 3 Q 7 U 2 V j d G l v b j E v 0 K L Q s N C x 0 L v Q u N G G 0 L A x L 9 C Y 0 L f Q v N C 1 0 L 3 Q t d C 9 0 L 3 R i 9 C 5 I N G C 0 L j Q v y 5 7 0 L 3 Q v t C 8 0 L X R g C w 4 f S Z x d W 9 0 O y w m c X V v d D t T Z W N 0 a W 9 u M S / Q o t C w 0 L H Q u 9 C 4 0 Y b Q s D E v 0 J j Q t 9 C 8 0 L X Q v d C 1 0 L 3 Q v d G L 0 L k g 0 Y L Q u N C / L n v Q n 9 C G 0 J E g 0 L I g 0 L 7 Q u t C 7 0 L j R h 9 C 9 0 L 7 Q v N G D L D l 9 J n F 1 b 3 Q 7 L C Z x d W 9 0 O 1 N l Y 3 R p b 2 4 x L 9 C i 0 L D Q s d C 7 0 L j R h t C w M S / Q m N C 3 0 L z Q t d C 9 0 L X Q v d C 9 0 Y v Q u S D R g t C 4 0 L 8 u e 9 C f 0 I b Q k S A o 0 L / Q v t C y 0 L 3 R l t G B 0 Y L R j i k s M T B 9 J n F 1 b 3 Q 7 L C Z x d W 9 0 O 1 N l Y 3 R p b 2 4 x L 9 C i 0 L D Q s d C 7 0 L j R h t C w M S / Q m N C 3 0 L z Q t d C 9 0 L X Q v d C 9 0 Y v Q u S D R g t C 4 0 L 8 u e 9 C f 0 I b Q k S A o 0 L T Q u 9 G P I N C / 0 Z b Q t N C / 0 L j R g d G D K S w x M X 0 m c X V v d D s s J n F 1 b 3 Q 7 U 2 V j d G l v b j E v 0 K L Q s N C x 0 L v Q u N G G 0 L A x L 9 C Y 0 L f Q v N C 1 0 L 3 Q t d C 9 0 L 3 R i 9 C 5 I N G C 0 L j Q v y 5 7 0 J D Q t N G A 0 L X R g d C w I N C 8 0 Z b R g d G G 0 L X Q t 9 C 9 0 L D R h d C + 0 L T Q t t C 1 0 L 3 Q v d G P L D E y f S Z x d W 9 0 O y w m c X V v d D t T Z W N 0 a W 9 u M S / Q o t C w 0 L H Q u 9 C 4 0 Y b Q s D E v 0 J j Q t 9 C 8 0 L X Q v d C 1 0 L 3 Q v d G L 0 L k g 0 Y L Q u N C / L n v Q n 9 G A 0 L j Q v N G W 0 Y L Q u t C w L D E z f S Z x d W 9 0 O 1 0 s J n F 1 b 3 Q 7 U m V s Y X R p b 2 5 z a G l w S W 5 m b y Z x d W 9 0 O z p b X X 0 i I C 8 + P E V u d H J 5 I F R 5 c G U 9 I k Z p b G x F c n J v c k N v Z G U i I F Z h b H V l P S J z Q 2 9 u b m V j d G l v b k 5 v d E Z v d W 5 k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P Q m 9 C 4 0 Y H R g j I i I C 8 + P E V u d H J 5 I F R 5 c G U 9 I l F 1 Z X J 5 S U Q i I F Z h b H V l P S J z N m Q 5 N m Z h M z g t Y z k 4 M y 0 0 Z D B k L W J h Z D g t N D U 4 N T A z N W E w O G I w I i A v P j x F b n R y e S B U e X B l P S J G a W x s U 3 R h d H V z I i B W Y W x 1 Z T 0 i c 0 V y c m 9 y I i A v P j x F b n R y e S B U e X B l P S J G a W x s Q 2 9 s d W 1 u T m F t Z X M i I F Z h b H V l P S J z W y Z x d W 9 0 O 9 C 6 0 L 7 Q t C Z x d W 9 0 O y w m c X V v d D v i h J Y g 0 L c v 0 L 8 m c X V v d D s s J n F 1 b 3 Q 7 0 J / Q v t C y 0 L 3 Q s C D Q v d C w 0 L f Q s t C w J n F 1 b 3 Q 7 L C Z x d W 9 0 O 9 C h 0 L r Q v t G A 0 L 7 R h 9 C 1 0 L 3 Q s C D Q v d C w 0 L f Q s t C w J n F 1 b 3 Q 7 L C Z x d W 9 0 O 9 C u 0 Y D Q u N C 0 0 L j R h 9 C 9 0 L A g 0 L D Q t N G A 0 L X R g d C w J n F 1 b 3 Q 7 L C Z x d W 9 0 O 9 C k 0 L D Q u t G C 0 L j R h 9 C 9 0 L A g 0 L D Q t N G A 0 L X R g d C w J n F 1 b 3 Q 7 L C Z x d W 9 0 O 9 C f 0 L 7 R i N G C 0 L 7 Q s t C w I N C w 0 L T R g N C 1 0 Y H Q s C Z x d W 9 0 O y w m c X V v d D v Q t N C w 0 Y L Q s C Z x d W 9 0 O y w m c X V v d D v Q v d C + 0 L z Q t d G A J n F 1 b 3 Q 7 L C Z x d W 9 0 O 9 C f 0 I b Q k S D Q s i D Q v t C 6 0 L v Q u N G H 0 L 3 Q v t C 8 0 Y M m c X V v d D s s J n F 1 b 3 Q 7 0 J / Q h t C R I C j Q v 9 C + 0 L L Q v d G W 0 Y H R g t G O K S Z x d W 9 0 O y w m c X V v d D v Q n 9 C G 0 J E g K N C 0 0 L v R j y D Q v 9 G W 0 L T Q v 9 C 4 0 Y H R g y k m c X V v d D s s J n F 1 b 3 Q 7 0 J D Q t N G A 0 L X R g d C w I N C 8 0 Z b R g d G G 0 L X Q t 9 C 9 0 L D R h d C + 0 L T Q t t C 1 0 L 3 Q v d G P J n F 1 b 3 Q 7 L C Z x d W 9 0 O 9 C f 0 Y D Q u N C 8 0 Z b R g t C 6 0 L A m c X V v d D t d I i A v P j x F b n R y e S B U e X B l P S J G a W x s V G F y Z 2 V 0 I i B W Y W x 1 Z T 0 i c 9 C i 0 L D Q s d C 7 0 L j R h t C w M V 8 x I i A v P j x F b n R y e S B U e X B l P S J G a W x s R X J y b 3 J N Z X N z Y W d l I i B W Y W x 1 Z T 0 i c 9 C U 0 L v R j y D R j d G C 0 L 7 Q s 9 C + I N C 3 0 L D Q v 9 G A 0 L 7 R g d C w I N C / 0 L 7 Q t N C 6 0 L v R j t G H 0 L X Q v d C 4 0 Y 8 g 0 L 7 R g t G B 0 Y P R g t G B 0 Y L Q s t G D 0 Y 7 R g i 4 i I C 8 + P E V u d H J 5 I F R 5 c G U 9 I k Z p b G x M Y X N 0 V X B k Y X R l Z C I g V m F s d W U 9 I m Q y M D E 5 L T E y L T A 5 V D A 3 O j Q w O j U 0 L j g 4 N j A w M D B a I i A v P j w v U 3 R h Y m x l R W 5 0 c m l l c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Q T I l R D A l Q j A l R D A l Q j E l R D A l Q k I l R D A l Q j g l R D E l O D Y l R D A l Q j A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L y V E M C U 5 R i V E M C V C N S V E M S U 4 M C V E M C V C N S V E M S U 4 M y V E M C V C R i V E M C V C R S V E M S U 4 M C V E M S U 4 R i V E M C V C N C V E M C V C R S V E M S U 4 N y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n m 1 t C S k b u T 7 2 1 i 0 o H g B B V A A A A A A I A A A A A A B B m A A A A A Q A A I A A A A L y x q Y i I W I I s s 6 O 9 P A s f p p B 0 5 d S R H p S r R D B w p c F X P I g v A A A A A A 6 A A A A A A g A A I A A A A P / p i 9 C B j k s f + 0 7 s A O w m i q P e n p e Y K 4 0 p d Q g D B N 7 h I P v 6 U A A A A D 4 P K I h o 3 z J W K A O V g i C C t S s f D p F d L P r t v 4 s h o 4 A y c n L L F R b J u 7 f 0 N / U d U 5 p H M m T I H I a i E w r b M N l q A h D 8 I 1 z G v c 0 H c L L f 6 U s 1 d x 8 3 y 6 3 M Q l j 6 Q A A A A O 1 L h Z A n p x l 9 s v w m A x z + v K 6 X B j B A v v 2 Y d 2 d h b u t A U D e h g u v B j U K u q 8 v b g Y Y T z o 0 q g B Q U f K + P R 8 x r T n 2 G L r f q D R c = < / D a t a M a s h u p > 
</file>

<file path=customXml/itemProps1.xml><?xml version="1.0" encoding="utf-8"?>
<ds:datastoreItem xmlns:ds="http://schemas.openxmlformats.org/officeDocument/2006/customXml" ds:itemID="{D8BA1F02-CFDD-455D-BF3F-A5ACE657FF3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19</vt:i4>
      </vt:variant>
    </vt:vector>
  </HeadingPairs>
  <TitlesOfParts>
    <vt:vector size="26" baseType="lpstr">
      <vt:lpstr>для контроля</vt:lpstr>
      <vt:lpstr>Лист3</vt:lpstr>
      <vt:lpstr>Даные</vt:lpstr>
      <vt:lpstr>Рішення на сертифікат</vt:lpstr>
      <vt:lpstr>Рішення відбор</vt:lpstr>
      <vt:lpstr>АКТ відбору (ВЛАСНІ)</vt:lpstr>
      <vt:lpstr>Лист1</vt:lpstr>
      <vt:lpstr>'Рішення на сертифікат'!analiz</vt:lpstr>
      <vt:lpstr>analiz</vt:lpstr>
      <vt:lpstr>'Рішення на сертифікат'!god</vt:lpstr>
      <vt:lpstr>god</vt:lpstr>
      <vt:lpstr>'Рішення на сертифікат'!kat</vt:lpstr>
      <vt:lpstr>kat</vt:lpstr>
      <vt:lpstr>'Рішення на сертифікат'!kylt</vt:lpstr>
      <vt:lpstr>kylt</vt:lpstr>
      <vt:lpstr>'Рішення на сертифікат'!lab</vt:lpstr>
      <vt:lpstr>lab</vt:lpstr>
      <vt:lpstr>'Рішення на сертифікат'!laborant</vt:lpstr>
      <vt:lpstr>laborant</vt:lpstr>
      <vt:lpstr>'Рішення на сертифікат'!otbor</vt:lpstr>
      <vt:lpstr>otbor</vt:lpstr>
      <vt:lpstr>'Рішення на сертифікат'!vid</vt:lpstr>
      <vt:lpstr>vid</vt:lpstr>
      <vt:lpstr>'АКТ відбору (ВЛАСНІ)'!Область_печати</vt:lpstr>
      <vt:lpstr>'Рішення відбор'!Область_печати</vt:lpstr>
      <vt:lpstr>'Рішення на сертифікат'!Область_печати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Celldweller</dc:creator>
  <cp:lastModifiedBy>User</cp:lastModifiedBy>
  <cp:lastPrinted>2023-07-11T14:00:35Z</cp:lastPrinted>
  <dcterms:created xsi:type="dcterms:W3CDTF">2014-09-02T14:59:47Z</dcterms:created>
  <dcterms:modified xsi:type="dcterms:W3CDTF">2023-07-11T14:08:30Z</dcterms:modified>
</cp:coreProperties>
</file>